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15" windowHeight="11640" activeTab="2"/>
  </bookViews>
  <sheets>
    <sheet name="Enseignements TS1" sheetId="2" r:id="rId1"/>
    <sheet name="Détail" sheetId="3" r:id="rId2"/>
    <sheet name="Synthèse" sheetId="4" r:id="rId3"/>
  </sheets>
  <calcPr calcId="125725"/>
</workbook>
</file>

<file path=xl/calcChain.xml><?xml version="1.0" encoding="utf-8"?>
<calcChain xmlns="http://schemas.openxmlformats.org/spreadsheetml/2006/main">
  <c r="I20" i="4"/>
  <c r="I21"/>
  <c r="I22"/>
  <c r="I23"/>
  <c r="I24"/>
  <c r="I25"/>
  <c r="I26"/>
  <c r="I27"/>
  <c r="I28"/>
  <c r="I19"/>
  <c r="AL12" i="3"/>
  <c r="AL13"/>
  <c r="AL6" i="4"/>
  <c r="AL3"/>
  <c r="AL4"/>
  <c r="AL5"/>
  <c r="AL7"/>
  <c r="AL8"/>
  <c r="AL9"/>
  <c r="AL10"/>
  <c r="AL11"/>
  <c r="AL12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AM4"/>
  <c r="AJ1"/>
  <c r="AI1"/>
  <c r="AH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G33" i="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AF1"/>
  <c r="AG1"/>
  <c r="AH1"/>
  <c r="AI1"/>
  <c r="AJ1"/>
  <c r="G1"/>
  <c r="AI38"/>
  <c r="AI39"/>
  <c r="AI40"/>
  <c r="AI41"/>
  <c r="AI42"/>
  <c r="AI43"/>
  <c r="AI37"/>
  <c r="AH38"/>
  <c r="AH39"/>
  <c r="AH40"/>
  <c r="AH41"/>
  <c r="AH42"/>
  <c r="AH43"/>
  <c r="AH37"/>
  <c r="AH44" s="1"/>
  <c r="AF38"/>
  <c r="AF39"/>
  <c r="AF40"/>
  <c r="AF41"/>
  <c r="AF42"/>
  <c r="AF43"/>
  <c r="AF37"/>
  <c r="AE38"/>
  <c r="AG38" s="1"/>
  <c r="AE39"/>
  <c r="AE40"/>
  <c r="AE41"/>
  <c r="AE42"/>
  <c r="AG42" s="1"/>
  <c r="AE43"/>
  <c r="AE37"/>
  <c r="AG37" s="1"/>
  <c r="AC38"/>
  <c r="AC39"/>
  <c r="AC40"/>
  <c r="AC41"/>
  <c r="AD41" s="1"/>
  <c r="AC42"/>
  <c r="AC43"/>
  <c r="AC37"/>
  <c r="AB38"/>
  <c r="AD38" s="1"/>
  <c r="AB39"/>
  <c r="AB40"/>
  <c r="AD40" s="1"/>
  <c r="AB41"/>
  <c r="AB42"/>
  <c r="AD42" s="1"/>
  <c r="AB43"/>
  <c r="AB37"/>
  <c r="AD37" s="1"/>
  <c r="Z38"/>
  <c r="Z39"/>
  <c r="AA39" s="1"/>
  <c r="Z40"/>
  <c r="Z41"/>
  <c r="Z42"/>
  <c r="Z43"/>
  <c r="Z37"/>
  <c r="Y38"/>
  <c r="Y39"/>
  <c r="Y40"/>
  <c r="Y41"/>
  <c r="Y42"/>
  <c r="AA42" s="1"/>
  <c r="Y43"/>
  <c r="Y37"/>
  <c r="AA37" s="1"/>
  <c r="W38"/>
  <c r="W39"/>
  <c r="W40"/>
  <c r="W41"/>
  <c r="W42"/>
  <c r="W43"/>
  <c r="W37"/>
  <c r="V38"/>
  <c r="X38" s="1"/>
  <c r="V39"/>
  <c r="V40"/>
  <c r="V41"/>
  <c r="V42"/>
  <c r="X42" s="1"/>
  <c r="V43"/>
  <c r="V37"/>
  <c r="T38"/>
  <c r="T39"/>
  <c r="U39" s="1"/>
  <c r="T40"/>
  <c r="T41"/>
  <c r="T42"/>
  <c r="T43"/>
  <c r="U43" s="1"/>
  <c r="T37"/>
  <c r="S38"/>
  <c r="U38" s="1"/>
  <c r="S39"/>
  <c r="S40"/>
  <c r="U40" s="1"/>
  <c r="S41"/>
  <c r="S42"/>
  <c r="U42" s="1"/>
  <c r="S43"/>
  <c r="S37"/>
  <c r="U37" s="1"/>
  <c r="Q38"/>
  <c r="Q39"/>
  <c r="Q40"/>
  <c r="Q41"/>
  <c r="Q42"/>
  <c r="Q43"/>
  <c r="Q37"/>
  <c r="P38"/>
  <c r="P39"/>
  <c r="P40"/>
  <c r="R40" s="1"/>
  <c r="P41"/>
  <c r="P42"/>
  <c r="P43"/>
  <c r="P37"/>
  <c r="N38"/>
  <c r="N39"/>
  <c r="N40"/>
  <c r="N41"/>
  <c r="N42"/>
  <c r="N43"/>
  <c r="N37"/>
  <c r="M38"/>
  <c r="O38" s="1"/>
  <c r="M39"/>
  <c r="M40"/>
  <c r="M41"/>
  <c r="M42"/>
  <c r="O42" s="1"/>
  <c r="M43"/>
  <c r="M37"/>
  <c r="M44" s="1"/>
  <c r="K38"/>
  <c r="K39"/>
  <c r="K40"/>
  <c r="K41"/>
  <c r="K42"/>
  <c r="K43"/>
  <c r="L43" s="1"/>
  <c r="K37"/>
  <c r="J38"/>
  <c r="J39"/>
  <c r="J40"/>
  <c r="L40" s="1"/>
  <c r="J41"/>
  <c r="J42"/>
  <c r="L42" s="1"/>
  <c r="J43"/>
  <c r="L38"/>
  <c r="J37"/>
  <c r="H38"/>
  <c r="I38" s="1"/>
  <c r="H39"/>
  <c r="H40"/>
  <c r="H41"/>
  <c r="H42"/>
  <c r="I42" s="1"/>
  <c r="H43"/>
  <c r="H37"/>
  <c r="G38"/>
  <c r="G39"/>
  <c r="I39" s="1"/>
  <c r="G40"/>
  <c r="G41"/>
  <c r="I41" s="1"/>
  <c r="G42"/>
  <c r="G43"/>
  <c r="I43" s="1"/>
  <c r="G37"/>
  <c r="AM37"/>
  <c r="AL37"/>
  <c r="AG40"/>
  <c r="AD39"/>
  <c r="AD43"/>
  <c r="AA43"/>
  <c r="X40"/>
  <c r="X37"/>
  <c r="U41"/>
  <c r="R38"/>
  <c r="R42"/>
  <c r="O40"/>
  <c r="L39"/>
  <c r="L37"/>
  <c r="I40"/>
  <c r="H44"/>
  <c r="P44"/>
  <c r="V44"/>
  <c r="AE44"/>
  <c r="B44"/>
  <c r="AL4"/>
  <c r="AL5"/>
  <c r="AL6"/>
  <c r="AL7"/>
  <c r="AL8"/>
  <c r="AL9"/>
  <c r="AL10"/>
  <c r="AL11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F33"/>
  <c r="E33"/>
  <c r="AL3"/>
  <c r="I15" i="2"/>
  <c r="I16"/>
  <c r="I17"/>
  <c r="I18"/>
  <c r="I19"/>
  <c r="I20"/>
  <c r="I14"/>
  <c r="H15"/>
  <c r="H16"/>
  <c r="H17"/>
  <c r="H18"/>
  <c r="H19"/>
  <c r="H20"/>
  <c r="H14"/>
  <c r="BG21"/>
  <c r="BG22" s="1"/>
  <c r="BH21"/>
  <c r="BH22" s="1"/>
  <c r="BO21"/>
  <c r="BO22" s="1"/>
  <c r="BM21"/>
  <c r="BM22" s="1"/>
  <c r="BM23" s="1"/>
  <c r="BK21"/>
  <c r="BK22" s="1"/>
  <c r="BI21"/>
  <c r="BI22" s="1"/>
  <c r="BI23" s="1"/>
  <c r="BC21"/>
  <c r="BC22" s="1"/>
  <c r="AX21"/>
  <c r="AX22" s="1"/>
  <c r="AX23" s="1"/>
  <c r="BR8"/>
  <c r="BR9"/>
  <c r="BR10"/>
  <c r="BR7"/>
  <c r="AT21"/>
  <c r="AT22" s="1"/>
  <c r="AP21"/>
  <c r="AP22" s="1"/>
  <c r="AP23" s="1"/>
  <c r="AK21"/>
  <c r="AK22" s="1"/>
  <c r="AD21"/>
  <c r="AD22" s="1"/>
  <c r="AD23" s="1"/>
  <c r="Y21"/>
  <c r="Y22" s="1"/>
  <c r="T21"/>
  <c r="T22" s="1"/>
  <c r="T23" s="1"/>
  <c r="R21"/>
  <c r="R22" s="1"/>
  <c r="Q21"/>
  <c r="Q22" s="1"/>
  <c r="Q23" s="1"/>
  <c r="P21"/>
  <c r="P22" s="1"/>
  <c r="O21"/>
  <c r="O22" s="1"/>
  <c r="O23" s="1"/>
  <c r="M21"/>
  <c r="M22" s="1"/>
  <c r="K21"/>
  <c r="K22" s="1"/>
  <c r="K23" s="1"/>
  <c r="J15"/>
  <c r="J16"/>
  <c r="J17"/>
  <c r="J18"/>
  <c r="J19"/>
  <c r="J20"/>
  <c r="J14"/>
  <c r="C20"/>
  <c r="C19"/>
  <c r="C17"/>
  <c r="C15"/>
  <c r="C16"/>
  <c r="C14"/>
  <c r="E21"/>
  <c r="F21"/>
  <c r="G21"/>
  <c r="B21"/>
  <c r="Y44" i="3" l="1"/>
  <c r="S44"/>
  <c r="AJ37"/>
  <c r="AL41"/>
  <c r="AJ41"/>
  <c r="E22" i="2"/>
  <c r="L41" i="3"/>
  <c r="K44"/>
  <c r="O43"/>
  <c r="O41"/>
  <c r="O39"/>
  <c r="R43"/>
  <c r="R41"/>
  <c r="R39"/>
  <c r="T44"/>
  <c r="X43"/>
  <c r="X41"/>
  <c r="X39"/>
  <c r="AA41"/>
  <c r="AL43"/>
  <c r="AL39"/>
  <c r="AJ42"/>
  <c r="AB44"/>
  <c r="W44"/>
  <c r="Q44"/>
  <c r="N44"/>
  <c r="AJ38"/>
  <c r="AL13" i="4"/>
  <c r="AA38" i="3"/>
  <c r="BG23" i="2"/>
  <c r="X44" i="3"/>
  <c r="AM42"/>
  <c r="AA40"/>
  <c r="AM38"/>
  <c r="AL42"/>
  <c r="AN42" s="1"/>
  <c r="AL40"/>
  <c r="AL38"/>
  <c r="AC44"/>
  <c r="AM43"/>
  <c r="AG41"/>
  <c r="AM39"/>
  <c r="AJ43"/>
  <c r="AM41"/>
  <c r="AN41" s="1"/>
  <c r="AJ39"/>
  <c r="AM11" i="4"/>
  <c r="AM6"/>
  <c r="AM8"/>
  <c r="AM10"/>
  <c r="AM5"/>
  <c r="AM7"/>
  <c r="AM9"/>
  <c r="AM12"/>
  <c r="AM3"/>
  <c r="AL33" i="3"/>
  <c r="AI44"/>
  <c r="AJ40"/>
  <c r="AF44"/>
  <c r="AG43"/>
  <c r="AG39"/>
  <c r="AD44"/>
  <c r="AM40"/>
  <c r="AM44" s="1"/>
  <c r="Z44"/>
  <c r="AN38"/>
  <c r="U44"/>
  <c r="R37"/>
  <c r="R44" s="1"/>
  <c r="O37"/>
  <c r="O44" s="1"/>
  <c r="L44"/>
  <c r="J44"/>
  <c r="AN40"/>
  <c r="AN39"/>
  <c r="AN37"/>
  <c r="I37"/>
  <c r="AN43"/>
  <c r="G44"/>
  <c r="AL44"/>
  <c r="I44"/>
  <c r="AM30"/>
  <c r="AM24"/>
  <c r="AM18"/>
  <c r="AM12"/>
  <c r="AM6"/>
  <c r="AM27"/>
  <c r="AM21"/>
  <c r="AM15"/>
  <c r="AM9"/>
  <c r="AM3"/>
  <c r="I21" i="2"/>
  <c r="H21"/>
  <c r="H23"/>
  <c r="J22"/>
  <c r="BR11"/>
  <c r="J21"/>
  <c r="C21"/>
  <c r="AA44" i="3" l="1"/>
  <c r="AJ44"/>
  <c r="AG44"/>
  <c r="AM13" i="4"/>
  <c r="AM33" i="3"/>
  <c r="AN44"/>
  <c r="BR22" i="2"/>
</calcChain>
</file>

<file path=xl/sharedStrings.xml><?xml version="1.0" encoding="utf-8"?>
<sst xmlns="http://schemas.openxmlformats.org/spreadsheetml/2006/main" count="335" uniqueCount="159">
  <si>
    <t>Années</t>
  </si>
  <si>
    <t>Modules</t>
  </si>
  <si>
    <t>Heures</t>
  </si>
  <si>
    <t>Mécanique des sols</t>
  </si>
  <si>
    <t>TS1</t>
  </si>
  <si>
    <t>8.1-8.2  - 9.1 - 9.4</t>
  </si>
  <si>
    <t>M1</t>
  </si>
  <si>
    <t>Mécanique des structures isostatiques</t>
  </si>
  <si>
    <t>M2</t>
  </si>
  <si>
    <t>Communication graphique bases</t>
  </si>
  <si>
    <t>M3</t>
  </si>
  <si>
    <t>Etude de prix</t>
  </si>
  <si>
    <t>5.2 - 5.9 - 10.1 à 10.7 et 11.8</t>
  </si>
  <si>
    <t>M4</t>
  </si>
  <si>
    <t>Préparation de chantier</t>
  </si>
  <si>
    <t>7.2 -7.3-8.1-9.5 à 9.9-9.13-11.1-11.2 &amp;11.11</t>
  </si>
  <si>
    <t>M5</t>
  </si>
  <si>
    <t>HQPE</t>
  </si>
  <si>
    <t>6.2-6.5-6.6-7.3-9.10-9.11-9.12-9.14</t>
  </si>
  <si>
    <t>M6</t>
  </si>
  <si>
    <t>Suivi de travaux et gestion des ressources</t>
  </si>
  <si>
    <t>11.5-11.6-11.7-11.9-11.10</t>
  </si>
  <si>
    <t>M7</t>
  </si>
  <si>
    <t>Labo sols et route</t>
  </si>
  <si>
    <t>8.1 - 13.1 à 13.3</t>
  </si>
  <si>
    <t>M8</t>
  </si>
  <si>
    <t>Nivellement</t>
  </si>
  <si>
    <t>13.51 à 13.54 &amp; 13.57</t>
  </si>
  <si>
    <t>M9</t>
  </si>
  <si>
    <t>7.1</t>
  </si>
  <si>
    <t>Planification</t>
  </si>
  <si>
    <t>11.3 &amp; 11.4</t>
  </si>
  <si>
    <t>M17</t>
  </si>
  <si>
    <t>Horaires hebdomadaire des étudiants</t>
  </si>
  <si>
    <t>22 h EP / sem - 30 semaines</t>
  </si>
  <si>
    <t>CE</t>
  </si>
  <si>
    <t>G1</t>
  </si>
  <si>
    <t>G2</t>
  </si>
  <si>
    <t>Professeur</t>
  </si>
  <si>
    <t>Etude ouvrages</t>
  </si>
  <si>
    <t>Grenouillat</t>
  </si>
  <si>
    <t>Prepa chantier</t>
  </si>
  <si>
    <t>Juskowiak</t>
  </si>
  <si>
    <t>Economie</t>
  </si>
  <si>
    <t>Delattre</t>
  </si>
  <si>
    <t>Réalisation</t>
  </si>
  <si>
    <t>horaire 
élève</t>
  </si>
  <si>
    <t>Topographie</t>
  </si>
  <si>
    <t>Laboratoire</t>
  </si>
  <si>
    <t>Total</t>
  </si>
  <si>
    <t>ECTS</t>
  </si>
  <si>
    <t>Unités de formation</t>
  </si>
  <si>
    <t>horaire
annuel</t>
  </si>
  <si>
    <t>Enseignement
dans EDT</t>
  </si>
  <si>
    <t>UF5</t>
  </si>
  <si>
    <t>C1</t>
  </si>
  <si>
    <t>C2</t>
  </si>
  <si>
    <t>C5</t>
  </si>
  <si>
    <t>C4</t>
  </si>
  <si>
    <t>8.1</t>
  </si>
  <si>
    <t>8.2</t>
  </si>
  <si>
    <t>9.1</t>
  </si>
  <si>
    <t>9.4</t>
  </si>
  <si>
    <t>durée C</t>
  </si>
  <si>
    <t>connaissances</t>
  </si>
  <si>
    <t>durée TD</t>
  </si>
  <si>
    <t>durée TP</t>
  </si>
  <si>
    <t>8.3</t>
  </si>
  <si>
    <t>compétences visées</t>
  </si>
  <si>
    <t>5.2</t>
  </si>
  <si>
    <t>5.9</t>
  </si>
  <si>
    <t>10.1</t>
  </si>
  <si>
    <t>10.7</t>
  </si>
  <si>
    <t>11.8</t>
  </si>
  <si>
    <t>UF6</t>
  </si>
  <si>
    <t>7.2</t>
  </si>
  <si>
    <t>7.3</t>
  </si>
  <si>
    <t>9.5</t>
  </si>
  <si>
    <t>10.2</t>
  </si>
  <si>
    <t>10.3</t>
  </si>
  <si>
    <t>10.4</t>
  </si>
  <si>
    <t>10.5</t>
  </si>
  <si>
    <t>10.6</t>
  </si>
  <si>
    <t>9.6</t>
  </si>
  <si>
    <t>9.7</t>
  </si>
  <si>
    <t>9.8</t>
  </si>
  <si>
    <t>9.9</t>
  </si>
  <si>
    <t>9.13</t>
  </si>
  <si>
    <t>11.1</t>
  </si>
  <si>
    <t>11.2</t>
  </si>
  <si>
    <t>11.11</t>
  </si>
  <si>
    <t>C6</t>
  </si>
  <si>
    <t>C7</t>
  </si>
  <si>
    <t>C8</t>
  </si>
  <si>
    <t>C9</t>
  </si>
  <si>
    <t>C10</t>
  </si>
  <si>
    <t>C11</t>
  </si>
  <si>
    <t>UF7</t>
  </si>
  <si>
    <t>6.2</t>
  </si>
  <si>
    <t>6.5</t>
  </si>
  <si>
    <t>6.6</t>
  </si>
  <si>
    <t>9.10</t>
  </si>
  <si>
    <t>9.11</t>
  </si>
  <si>
    <t>9.12</t>
  </si>
  <si>
    <t>9.14</t>
  </si>
  <si>
    <t>C3</t>
  </si>
  <si>
    <t>C13</t>
  </si>
  <si>
    <t>C14</t>
  </si>
  <si>
    <t>C16</t>
  </si>
  <si>
    <t>C17</t>
  </si>
  <si>
    <t>C19</t>
  </si>
  <si>
    <t>C20</t>
  </si>
  <si>
    <t>C21</t>
  </si>
  <si>
    <t>11.5</t>
  </si>
  <si>
    <t>11.6</t>
  </si>
  <si>
    <t>11.7</t>
  </si>
  <si>
    <t>11.9</t>
  </si>
  <si>
    <t>11.10</t>
  </si>
  <si>
    <t>13.1</t>
  </si>
  <si>
    <t>13.2</t>
  </si>
  <si>
    <t>13.3</t>
  </si>
  <si>
    <t>UF8</t>
  </si>
  <si>
    <t>C12</t>
  </si>
  <si>
    <t>C15</t>
  </si>
  <si>
    <t>13.51</t>
  </si>
  <si>
    <t>13.52</t>
  </si>
  <si>
    <t>13.53</t>
  </si>
  <si>
    <t>13.54</t>
  </si>
  <si>
    <t>13.57</t>
  </si>
  <si>
    <t>GR</t>
  </si>
  <si>
    <t>TOTAL</t>
  </si>
  <si>
    <t>VS - EDT 2011-2012</t>
  </si>
  <si>
    <t>répartition modules</t>
  </si>
  <si>
    <t>11.3</t>
  </si>
  <si>
    <t>11.4</t>
  </si>
  <si>
    <t>C6 à C11</t>
  </si>
  <si>
    <t>écart</t>
  </si>
  <si>
    <t>enseignement</t>
  </si>
  <si>
    <t>prof</t>
  </si>
  <si>
    <t>horaire sem</t>
  </si>
  <si>
    <t>EDO</t>
  </si>
  <si>
    <t>Prep chantier</t>
  </si>
  <si>
    <t>économie</t>
  </si>
  <si>
    <t>réalisation</t>
  </si>
  <si>
    <t>Topo</t>
  </si>
  <si>
    <t>labo</t>
  </si>
  <si>
    <t>juskowiak</t>
  </si>
  <si>
    <t>delattre</t>
  </si>
  <si>
    <t>E</t>
  </si>
  <si>
    <t>G</t>
  </si>
  <si>
    <t>T</t>
  </si>
  <si>
    <t>SEM</t>
  </si>
  <si>
    <t>début</t>
  </si>
  <si>
    <t>sem</t>
  </si>
  <si>
    <t>fin</t>
  </si>
  <si>
    <t>étalement</t>
  </si>
  <si>
    <t>nbre sem</t>
  </si>
  <si>
    <t>TS2</t>
  </si>
  <si>
    <t>Nbre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</si>
</sst>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rgb="FF0000CC"/>
      <name val="Calibri"/>
      <family val="2"/>
      <scheme val="minor"/>
    </font>
    <font>
      <sz val="10"/>
      <color rgb="FFFF0000"/>
      <name val="Arial"/>
      <family val="2"/>
    </font>
    <font>
      <sz val="16"/>
      <color theme="1"/>
      <name val="Calibri"/>
      <family val="2"/>
      <scheme val="minor"/>
    </font>
    <font>
      <sz val="16"/>
      <name val="Arial"/>
      <family val="2"/>
    </font>
    <font>
      <b/>
      <sz val="16"/>
      <color rgb="FFFF0000"/>
      <name val="Calibri"/>
      <family val="2"/>
      <scheme val="minor"/>
    </font>
    <font>
      <b/>
      <sz val="14"/>
      <name val="Arial"/>
      <family val="2"/>
    </font>
    <font>
      <b/>
      <sz val="16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theme="1"/>
      <name val="Calibri"/>
      <family val="2"/>
      <scheme val="minor"/>
    </font>
    <font>
      <b/>
      <sz val="16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8000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3">
    <xf numFmtId="0" fontId="0" fillId="0" borderId="0" xfId="0"/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right"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27" xfId="0" applyBorder="1"/>
    <xf numFmtId="0" fontId="0" fillId="0" borderId="2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0" xfId="0" applyBorder="1" applyAlignment="1"/>
    <xf numFmtId="0" fontId="3" fillId="0" borderId="0" xfId="0" applyFont="1"/>
    <xf numFmtId="0" fontId="3" fillId="0" borderId="0" xfId="0" applyFont="1" applyBorder="1" applyAlignment="1"/>
    <xf numFmtId="0" fontId="0" fillId="0" borderId="0" xfId="0" applyFont="1"/>
    <xf numFmtId="0" fontId="0" fillId="0" borderId="0" xfId="0" applyFont="1" applyBorder="1" applyAlignment="1"/>
    <xf numFmtId="0" fontId="0" fillId="0" borderId="24" xfId="0" applyBorder="1"/>
    <xf numFmtId="0" fontId="0" fillId="0" borderId="11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0" xfId="0" applyFont="1" applyBorder="1" applyAlignment="1">
      <alignment horizontal="right"/>
    </xf>
    <xf numFmtId="0" fontId="3" fillId="0" borderId="21" xfId="0" applyFont="1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6" xfId="0" applyBorder="1"/>
    <xf numFmtId="0" fontId="0" fillId="0" borderId="29" xfId="0" applyBorder="1"/>
    <xf numFmtId="0" fontId="0" fillId="0" borderId="36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5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4" xfId="0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9" xfId="0" applyBorder="1" applyAlignment="1">
      <alignment horizontal="right" vertical="center"/>
    </xf>
    <xf numFmtId="0" fontId="0" fillId="0" borderId="4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7" xfId="0" applyFont="1" applyBorder="1"/>
    <xf numFmtId="0" fontId="3" fillId="0" borderId="56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3" fillId="0" borderId="3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36" xfId="0" applyFont="1" applyFill="1" applyBorder="1"/>
    <xf numFmtId="0" fontId="0" fillId="0" borderId="24" xfId="0" applyFont="1" applyFill="1" applyBorder="1"/>
    <xf numFmtId="0" fontId="0" fillId="0" borderId="29" xfId="0" applyFont="1" applyBorder="1"/>
    <xf numFmtId="0" fontId="0" fillId="0" borderId="39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5" xfId="0" applyBorder="1"/>
    <xf numFmtId="0" fontId="1" fillId="0" borderId="5" xfId="0" applyFont="1" applyBorder="1" applyAlignment="1">
      <alignment horizontal="center"/>
    </xf>
    <xf numFmtId="0" fontId="0" fillId="0" borderId="60" xfId="0" applyBorder="1" applyAlignment="1">
      <alignment horizontal="center" vertical="center"/>
    </xf>
    <xf numFmtId="0" fontId="0" fillId="0" borderId="34" xfId="0" applyBorder="1" applyAlignment="1"/>
    <xf numFmtId="0" fontId="0" fillId="0" borderId="36" xfId="0" applyBorder="1" applyAlignment="1"/>
    <xf numFmtId="0" fontId="0" fillId="0" borderId="65" xfId="0" applyBorder="1" applyAlignment="1"/>
    <xf numFmtId="0" fontId="0" fillId="0" borderId="65" xfId="0" applyBorder="1" applyAlignment="1">
      <alignment horizontal="center"/>
    </xf>
    <xf numFmtId="0" fontId="0" fillId="0" borderId="57" xfId="0" applyBorder="1" applyAlignment="1">
      <alignment horizontal="center" vertical="center"/>
    </xf>
    <xf numFmtId="0" fontId="3" fillId="0" borderId="26" xfId="0" applyFont="1" applyBorder="1" applyAlignment="1">
      <alignment horizontal="right"/>
    </xf>
    <xf numFmtId="0" fontId="0" fillId="0" borderId="65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0" fontId="3" fillId="10" borderId="15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2" fillId="0" borderId="56" xfId="0" applyFont="1" applyBorder="1" applyAlignment="1">
      <alignment horizontal="left" vertical="center"/>
    </xf>
    <xf numFmtId="0" fontId="2" fillId="0" borderId="57" xfId="0" applyFont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left" vertical="center"/>
    </xf>
    <xf numFmtId="0" fontId="5" fillId="0" borderId="57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2" borderId="60" xfId="0" applyFill="1" applyBorder="1" applyAlignment="1" applyProtection="1">
      <alignment horizontal="center" vertical="center"/>
      <protection locked="0"/>
    </xf>
    <xf numFmtId="0" fontId="0" fillId="2" borderId="66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10" borderId="1" xfId="0" applyFill="1" applyBorder="1" applyAlignment="1" applyProtection="1">
      <alignment horizontal="center" vertical="center"/>
      <protection locked="0"/>
    </xf>
    <xf numFmtId="0" fontId="0" fillId="10" borderId="10" xfId="0" applyFill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60" xfId="0" applyFill="1" applyBorder="1" applyAlignment="1" applyProtection="1">
      <alignment horizontal="center" vertical="center"/>
      <protection locked="0"/>
    </xf>
    <xf numFmtId="0" fontId="0" fillId="8" borderId="60" xfId="0" applyFill="1" applyBorder="1" applyAlignment="1" applyProtection="1">
      <alignment horizontal="center" vertical="center"/>
      <protection locked="0"/>
    </xf>
    <xf numFmtId="0" fontId="0" fillId="8" borderId="66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60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0" borderId="62" xfId="0" applyFill="1" applyBorder="1" applyAlignment="1" applyProtection="1">
      <alignment horizontal="center" vertical="center"/>
      <protection locked="0"/>
    </xf>
    <xf numFmtId="0" fontId="0" fillId="5" borderId="62" xfId="0" applyFill="1" applyBorder="1" applyAlignment="1" applyProtection="1">
      <alignment horizontal="center" vertical="center"/>
      <protection locked="0"/>
    </xf>
    <xf numFmtId="0" fontId="0" fillId="4" borderId="62" xfId="0" applyFill="1" applyBorder="1" applyAlignment="1" applyProtection="1">
      <alignment horizontal="center" vertical="center"/>
      <protection locked="0"/>
    </xf>
    <xf numFmtId="0" fontId="0" fillId="4" borderId="60" xfId="0" applyFill="1" applyBorder="1" applyAlignment="1" applyProtection="1">
      <alignment horizontal="center" vertical="center"/>
      <protection locked="0"/>
    </xf>
    <xf numFmtId="0" fontId="0" fillId="4" borderId="66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0" fontId="7" fillId="6" borderId="60" xfId="0" applyFont="1" applyFill="1" applyBorder="1" applyAlignment="1" applyProtection="1">
      <alignment horizontal="center" vertical="center"/>
      <protection locked="0"/>
    </xf>
    <xf numFmtId="0" fontId="7" fillId="6" borderId="66" xfId="0" applyFont="1" applyFill="1" applyBorder="1" applyAlignment="1" applyProtection="1">
      <alignment horizontal="center" vertical="center"/>
      <protection locked="0"/>
    </xf>
    <xf numFmtId="0" fontId="0" fillId="7" borderId="60" xfId="0" applyFill="1" applyBorder="1" applyAlignment="1" applyProtection="1">
      <alignment horizontal="center" vertical="center"/>
      <protection locked="0"/>
    </xf>
    <xf numFmtId="0" fontId="0" fillId="7" borderId="66" xfId="0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/>
      <protection locked="0"/>
    </xf>
    <xf numFmtId="0" fontId="0" fillId="0" borderId="7" xfId="0" applyFill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46" xfId="0" applyFont="1" applyBorder="1" applyAlignment="1" applyProtection="1">
      <alignment horizontal="center"/>
      <protection locked="0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66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11" borderId="60" xfId="0" applyFill="1" applyBorder="1" applyAlignment="1" applyProtection="1">
      <alignment horizontal="center" vertical="center"/>
      <protection locked="0"/>
    </xf>
    <xf numFmtId="0" fontId="0" fillId="11" borderId="66" xfId="0" applyFill="1" applyBorder="1" applyAlignment="1" applyProtection="1">
      <alignment horizontal="center" vertical="center"/>
      <protection locked="0"/>
    </xf>
    <xf numFmtId="0" fontId="0" fillId="12" borderId="60" xfId="0" applyFill="1" applyBorder="1" applyAlignment="1" applyProtection="1">
      <alignment horizontal="center" vertical="center"/>
      <protection locked="0"/>
    </xf>
    <xf numFmtId="0" fontId="0" fillId="12" borderId="66" xfId="0" applyFill="1" applyBorder="1" applyAlignment="1" applyProtection="1">
      <alignment horizontal="center" vertical="center"/>
      <protection locked="0"/>
    </xf>
    <xf numFmtId="0" fontId="0" fillId="13" borderId="60" xfId="0" applyFill="1" applyBorder="1" applyAlignment="1" applyProtection="1">
      <alignment horizontal="center" vertical="center"/>
      <protection locked="0"/>
    </xf>
    <xf numFmtId="0" fontId="0" fillId="13" borderId="66" xfId="0" applyFill="1" applyBorder="1" applyAlignment="1" applyProtection="1">
      <alignment horizontal="center" vertical="center"/>
      <protection locked="0"/>
    </xf>
    <xf numFmtId="0" fontId="0" fillId="14" borderId="60" xfId="0" applyFill="1" applyBorder="1" applyAlignment="1" applyProtection="1">
      <alignment horizontal="center" vertical="center"/>
      <protection locked="0"/>
    </xf>
    <xf numFmtId="0" fontId="0" fillId="5" borderId="66" xfId="0" applyFill="1" applyBorder="1" applyAlignment="1" applyProtection="1">
      <alignment horizontal="center" vertical="center"/>
      <protection locked="0"/>
    </xf>
    <xf numFmtId="0" fontId="0" fillId="15" borderId="60" xfId="0" applyFill="1" applyBorder="1" applyAlignment="1" applyProtection="1">
      <alignment horizontal="center" vertical="center"/>
      <protection locked="0"/>
    </xf>
    <xf numFmtId="0" fontId="0" fillId="16" borderId="60" xfId="0" applyFont="1" applyFill="1" applyBorder="1" applyAlignment="1" applyProtection="1">
      <alignment horizontal="center" vertical="center"/>
      <protection locked="0"/>
    </xf>
    <xf numFmtId="0" fontId="0" fillId="16" borderId="66" xfId="0" applyFont="1" applyFill="1" applyBorder="1" applyAlignment="1" applyProtection="1">
      <alignment horizontal="center" vertical="center"/>
      <protection locked="0"/>
    </xf>
    <xf numFmtId="0" fontId="0" fillId="17" borderId="60" xfId="0" applyFill="1" applyBorder="1" applyAlignment="1" applyProtection="1">
      <alignment horizontal="center" vertical="center"/>
      <protection locked="0"/>
    </xf>
    <xf numFmtId="0" fontId="1" fillId="9" borderId="7" xfId="0" applyFont="1" applyFill="1" applyBorder="1" applyAlignment="1">
      <alignment horizontal="center"/>
    </xf>
    <xf numFmtId="0" fontId="0" fillId="0" borderId="0" xfId="0" applyFill="1"/>
    <xf numFmtId="0" fontId="1" fillId="9" borderId="10" xfId="0" applyFont="1" applyFill="1" applyBorder="1" applyAlignment="1">
      <alignment horizontal="center"/>
    </xf>
    <xf numFmtId="0" fontId="0" fillId="0" borderId="66" xfId="0" applyFont="1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66" xfId="0" applyFont="1" applyFill="1" applyBorder="1" applyAlignment="1" applyProtection="1">
      <alignment horizontal="center" vertical="center"/>
      <protection locked="0"/>
    </xf>
    <xf numFmtId="0" fontId="3" fillId="5" borderId="66" xfId="0" applyFont="1" applyFill="1" applyBorder="1" applyAlignment="1" applyProtection="1">
      <alignment horizontal="center" vertical="center"/>
      <protection locked="0"/>
    </xf>
    <xf numFmtId="0" fontId="3" fillId="0" borderId="46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8" borderId="24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0" borderId="67" xfId="0" applyFill="1" applyBorder="1" applyAlignment="1" applyProtection="1">
      <alignment horizontal="center" vertical="center"/>
      <protection locked="0"/>
    </xf>
    <xf numFmtId="0" fontId="7" fillId="0" borderId="66" xfId="0" applyFont="1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horizontal="center" vertical="center"/>
      <protection locked="0"/>
    </xf>
    <xf numFmtId="0" fontId="6" fillId="18" borderId="66" xfId="0" applyFont="1" applyFill="1" applyBorder="1" applyAlignment="1" applyProtection="1">
      <alignment horizontal="center" vertical="center"/>
      <protection locked="0"/>
    </xf>
    <xf numFmtId="0" fontId="6" fillId="18" borderId="10" xfId="0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5" borderId="70" xfId="0" applyFont="1" applyFill="1" applyBorder="1" applyAlignment="1">
      <alignment horizontal="center"/>
    </xf>
    <xf numFmtId="0" fontId="15" fillId="0" borderId="70" xfId="0" applyFont="1" applyBorder="1" applyAlignment="1">
      <alignment horizontal="center"/>
    </xf>
    <xf numFmtId="0" fontId="3" fillId="0" borderId="56" xfId="0" applyFont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6" fillId="0" borderId="62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0" fillId="2" borderId="21" xfId="0" applyFill="1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4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10" fillId="2" borderId="40" xfId="0" applyFont="1" applyFill="1" applyBorder="1" applyAlignment="1" applyProtection="1">
      <alignment horizontal="center"/>
      <protection locked="0"/>
    </xf>
    <xf numFmtId="0" fontId="10" fillId="2" borderId="43" xfId="0" applyFont="1" applyFill="1" applyBorder="1" applyAlignment="1" applyProtection="1">
      <alignment horizontal="center"/>
      <protection locked="0"/>
    </xf>
    <xf numFmtId="0" fontId="0" fillId="4" borderId="21" xfId="0" applyFill="1" applyBorder="1" applyAlignment="1">
      <alignment vertical="center"/>
    </xf>
    <xf numFmtId="0" fontId="0" fillId="4" borderId="24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29" xfId="0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4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10" fillId="4" borderId="36" xfId="0" applyFont="1" applyFill="1" applyBorder="1" applyAlignment="1" applyProtection="1">
      <alignment horizontal="center"/>
      <protection locked="0"/>
    </xf>
    <xf numFmtId="0" fontId="10" fillId="4" borderId="15" xfId="0" applyFont="1" applyFill="1" applyBorder="1" applyAlignment="1" applyProtection="1">
      <alignment horizontal="center"/>
      <protection locked="0"/>
    </xf>
    <xf numFmtId="0" fontId="0" fillId="8" borderId="21" xfId="0" applyFill="1" applyBorder="1" applyAlignment="1">
      <alignment vertical="center"/>
    </xf>
    <xf numFmtId="0" fontId="0" fillId="8" borderId="24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29" xfId="0" applyFill="1" applyBorder="1" applyAlignment="1">
      <alignment vertical="center"/>
    </xf>
    <xf numFmtId="0" fontId="0" fillId="8" borderId="10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8" borderId="14" xfId="0" applyFill="1" applyBorder="1" applyProtection="1">
      <protection locked="0"/>
    </xf>
    <xf numFmtId="0" fontId="0" fillId="8" borderId="10" xfId="0" applyFill="1" applyBorder="1" applyProtection="1">
      <protection locked="0"/>
    </xf>
    <xf numFmtId="0" fontId="10" fillId="8" borderId="36" xfId="0" applyFont="1" applyFill="1" applyBorder="1" applyAlignment="1" applyProtection="1">
      <alignment horizontal="center"/>
      <protection locked="0"/>
    </xf>
    <xf numFmtId="0" fontId="10" fillId="8" borderId="15" xfId="0" applyFont="1" applyFill="1" applyBorder="1" applyAlignment="1" applyProtection="1">
      <alignment horizontal="center"/>
      <protection locked="0"/>
    </xf>
    <xf numFmtId="0" fontId="0" fillId="5" borderId="29" xfId="0" applyFill="1" applyBorder="1" applyAlignment="1">
      <alignment vertical="center"/>
    </xf>
    <xf numFmtId="0" fontId="0" fillId="5" borderId="10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4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10" fillId="5" borderId="36" xfId="0" applyFont="1" applyFill="1" applyBorder="1" applyAlignment="1" applyProtection="1">
      <alignment horizontal="center"/>
      <protection locked="0"/>
    </xf>
    <xf numFmtId="0" fontId="10" fillId="5" borderId="15" xfId="0" applyFont="1" applyFill="1" applyBorder="1" applyAlignment="1" applyProtection="1">
      <alignment horizontal="center"/>
      <protection locked="0"/>
    </xf>
    <xf numFmtId="0" fontId="0" fillId="10" borderId="29" xfId="0" applyFill="1" applyBorder="1" applyAlignment="1">
      <alignment vertical="center"/>
    </xf>
    <xf numFmtId="0" fontId="0" fillId="10" borderId="10" xfId="0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0" fontId="0" fillId="10" borderId="14" xfId="0" applyFill="1" applyBorder="1" applyProtection="1">
      <protection locked="0"/>
    </xf>
    <xf numFmtId="0" fontId="0" fillId="10" borderId="10" xfId="0" applyFill="1" applyBorder="1" applyProtection="1">
      <protection locked="0"/>
    </xf>
    <xf numFmtId="0" fontId="10" fillId="10" borderId="36" xfId="0" applyFont="1" applyFill="1" applyBorder="1" applyAlignment="1" applyProtection="1">
      <alignment horizontal="center"/>
      <protection locked="0"/>
    </xf>
    <xf numFmtId="0" fontId="10" fillId="10" borderId="15" xfId="0" applyFont="1" applyFill="1" applyBorder="1" applyAlignment="1" applyProtection="1">
      <alignment horizontal="center"/>
      <protection locked="0"/>
    </xf>
    <xf numFmtId="0" fontId="0" fillId="7" borderId="21" xfId="0" applyFill="1" applyBorder="1" applyAlignment="1">
      <alignment vertical="center"/>
    </xf>
    <xf numFmtId="0" fontId="0" fillId="7" borderId="24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29" xfId="0" applyFill="1" applyBorder="1" applyAlignment="1">
      <alignment vertical="center"/>
    </xf>
    <xf numFmtId="0" fontId="0" fillId="7" borderId="10" xfId="0" applyFill="1" applyBorder="1" applyAlignment="1">
      <alignment horizontal="center" vertical="center"/>
    </xf>
    <xf numFmtId="0" fontId="0" fillId="7" borderId="36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7" borderId="14" xfId="0" applyFill="1" applyBorder="1" applyProtection="1">
      <protection locked="0"/>
    </xf>
    <xf numFmtId="0" fontId="0" fillId="7" borderId="10" xfId="0" applyFill="1" applyBorder="1" applyProtection="1">
      <protection locked="0"/>
    </xf>
    <xf numFmtId="0" fontId="10" fillId="7" borderId="36" xfId="0" applyFont="1" applyFill="1" applyBorder="1" applyAlignment="1" applyProtection="1">
      <alignment horizontal="center"/>
      <protection locked="0"/>
    </xf>
    <xf numFmtId="0" fontId="10" fillId="7" borderId="15" xfId="0" applyFont="1" applyFill="1" applyBorder="1" applyAlignment="1" applyProtection="1">
      <alignment horizontal="center"/>
      <protection locked="0"/>
    </xf>
    <xf numFmtId="0" fontId="7" fillId="6" borderId="22" xfId="0" applyFont="1" applyFill="1" applyBorder="1" applyAlignment="1">
      <alignment vertical="center"/>
    </xf>
    <xf numFmtId="0" fontId="7" fillId="6" borderId="25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30" xfId="0" applyFont="1" applyFill="1" applyBorder="1" applyAlignment="1">
      <alignment vertical="center"/>
    </xf>
    <xf numFmtId="0" fontId="7" fillId="6" borderId="11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6" xfId="0" applyFont="1" applyFill="1" applyBorder="1" applyProtection="1">
      <protection locked="0"/>
    </xf>
    <xf numFmtId="0" fontId="7" fillId="6" borderId="11" xfId="0" applyFont="1" applyFill="1" applyBorder="1" applyProtection="1">
      <protection locked="0"/>
    </xf>
    <xf numFmtId="0" fontId="7" fillId="6" borderId="38" xfId="0" applyFont="1" applyFill="1" applyBorder="1" applyAlignment="1" applyProtection="1">
      <alignment horizontal="center"/>
      <protection locked="0"/>
    </xf>
    <xf numFmtId="0" fontId="7" fillId="6" borderId="17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3" borderId="57" xfId="0" applyFont="1" applyFill="1" applyBorder="1" applyAlignment="1">
      <alignment horizontal="center" vertical="center"/>
    </xf>
    <xf numFmtId="0" fontId="1" fillId="3" borderId="57" xfId="0" applyFont="1" applyFill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4" borderId="14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8" borderId="14" xfId="0" applyFill="1" applyBorder="1" applyAlignment="1" applyProtection="1">
      <alignment horizontal="center"/>
      <protection locked="0"/>
    </xf>
    <xf numFmtId="0" fontId="0" fillId="8" borderId="1" xfId="0" applyFill="1" applyBorder="1" applyAlignment="1" applyProtection="1">
      <alignment horizontal="center"/>
      <protection locked="0"/>
    </xf>
    <xf numFmtId="0" fontId="0" fillId="5" borderId="14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10" borderId="14" xfId="0" applyFill="1" applyBorder="1" applyAlignment="1" applyProtection="1">
      <alignment horizontal="center"/>
      <protection locked="0"/>
    </xf>
    <xf numFmtId="0" fontId="0" fillId="10" borderId="1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center"/>
      <protection locked="0"/>
    </xf>
    <xf numFmtId="0" fontId="7" fillId="6" borderId="16" xfId="0" applyFont="1" applyFill="1" applyBorder="1" applyAlignment="1" applyProtection="1">
      <alignment horizontal="center"/>
      <protection locked="0"/>
    </xf>
    <xf numFmtId="0" fontId="7" fillId="6" borderId="7" xfId="0" applyFont="1" applyFill="1" applyBorder="1" applyAlignment="1" applyProtection="1">
      <alignment horizontal="center"/>
      <protection locked="0"/>
    </xf>
    <xf numFmtId="0" fontId="0" fillId="4" borderId="15" xfId="0" applyFill="1" applyBorder="1" applyAlignment="1" applyProtection="1">
      <alignment horizontal="center"/>
      <protection locked="0"/>
    </xf>
    <xf numFmtId="0" fontId="0" fillId="8" borderId="15" xfId="0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alignment horizontal="center"/>
      <protection locked="0"/>
    </xf>
    <xf numFmtId="0" fontId="0" fillId="10" borderId="15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7" fillId="6" borderId="17" xfId="0" applyFont="1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0" fontId="0" fillId="8" borderId="10" xfId="0" applyFill="1" applyBorder="1" applyAlignment="1" applyProtection="1">
      <alignment horizontal="center"/>
      <protection locked="0"/>
    </xf>
    <xf numFmtId="0" fontId="0" fillId="0" borderId="4" xfId="0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0" fontId="0" fillId="2" borderId="3" xfId="0" applyFont="1" applyFill="1" applyBorder="1" applyAlignment="1" applyProtection="1">
      <alignment horizontal="center"/>
      <protection locked="0"/>
    </xf>
    <xf numFmtId="0" fontId="0" fillId="2" borderId="9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0" fontId="0" fillId="4" borderId="10" xfId="0" applyFont="1" applyFill="1" applyBorder="1" applyAlignment="1" applyProtection="1">
      <alignment horizontal="center"/>
      <protection locked="0"/>
    </xf>
    <xf numFmtId="0" fontId="0" fillId="8" borderId="1" xfId="0" applyFont="1" applyFill="1" applyBorder="1" applyAlignment="1" applyProtection="1">
      <alignment horizontal="center"/>
      <protection locked="0"/>
    </xf>
    <xf numFmtId="0" fontId="0" fillId="8" borderId="10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10" xfId="0" applyFont="1" applyFill="1" applyBorder="1" applyAlignment="1" applyProtection="1">
      <alignment horizontal="center"/>
      <protection locked="0"/>
    </xf>
    <xf numFmtId="0" fontId="0" fillId="10" borderId="1" xfId="0" applyFont="1" applyFill="1" applyBorder="1" applyAlignment="1" applyProtection="1">
      <alignment horizontal="center"/>
      <protection locked="0"/>
    </xf>
    <xf numFmtId="0" fontId="0" fillId="10" borderId="10" xfId="0" applyFont="1" applyFill="1" applyBorder="1" applyAlignment="1" applyProtection="1">
      <alignment horizontal="center"/>
      <protection locked="0"/>
    </xf>
    <xf numFmtId="0" fontId="0" fillId="7" borderId="1" xfId="0" applyFont="1" applyFill="1" applyBorder="1" applyAlignment="1" applyProtection="1">
      <alignment horizontal="center"/>
      <protection locked="0"/>
    </xf>
    <xf numFmtId="0" fontId="0" fillId="7" borderId="10" xfId="0" applyFont="1" applyFill="1" applyBorder="1" applyAlignment="1" applyProtection="1">
      <alignment horizontal="center"/>
      <protection locked="0"/>
    </xf>
    <xf numFmtId="0" fontId="7" fillId="6" borderId="11" xfId="0" applyFont="1" applyFill="1" applyBorder="1" applyAlignment="1" applyProtection="1">
      <alignment horizontal="center"/>
      <protection locked="0"/>
    </xf>
    <xf numFmtId="0" fontId="3" fillId="0" borderId="55" xfId="0" applyFont="1" applyBorder="1" applyAlignment="1">
      <alignment horizontal="center"/>
    </xf>
    <xf numFmtId="0" fontId="0" fillId="5" borderId="10" xfId="0" applyFill="1" applyBorder="1" applyAlignment="1" applyProtection="1">
      <alignment horizontal="center"/>
      <protection locked="0"/>
    </xf>
    <xf numFmtId="0" fontId="0" fillId="10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2" borderId="12" xfId="0" applyFont="1" applyFill="1" applyBorder="1" applyAlignment="1" applyProtection="1">
      <alignment horizontal="center"/>
      <protection locked="0"/>
    </xf>
    <xf numFmtId="0" fontId="0" fillId="4" borderId="14" xfId="0" applyFont="1" applyFill="1" applyBorder="1" applyAlignment="1" applyProtection="1">
      <alignment horizontal="center"/>
      <protection locked="0"/>
    </xf>
    <xf numFmtId="0" fontId="0" fillId="8" borderId="14" xfId="0" applyFont="1" applyFill="1" applyBorder="1" applyAlignment="1" applyProtection="1">
      <alignment horizontal="center"/>
      <protection locked="0"/>
    </xf>
    <xf numFmtId="0" fontId="0" fillId="5" borderId="14" xfId="0" applyFont="1" applyFill="1" applyBorder="1" applyAlignment="1" applyProtection="1">
      <alignment horizontal="center"/>
      <protection locked="0"/>
    </xf>
    <xf numFmtId="0" fontId="0" fillId="10" borderId="14" xfId="0" applyFont="1" applyFill="1" applyBorder="1" applyAlignment="1" applyProtection="1">
      <alignment horizontal="center"/>
      <protection locked="0"/>
    </xf>
    <xf numFmtId="0" fontId="0" fillId="7" borderId="14" xfId="0" applyFont="1" applyFill="1" applyBorder="1" applyAlignment="1" applyProtection="1">
      <alignment horizontal="center"/>
      <protection locked="0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5" fillId="4" borderId="14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8" borderId="14" xfId="0" applyFont="1" applyFill="1" applyBorder="1" applyAlignment="1" applyProtection="1">
      <alignment horizontal="center"/>
      <protection locked="0"/>
    </xf>
    <xf numFmtId="0" fontId="5" fillId="8" borderId="1" xfId="0" applyFont="1" applyFill="1" applyBorder="1" applyAlignment="1" applyProtection="1">
      <alignment horizontal="center"/>
      <protection locked="0"/>
    </xf>
    <xf numFmtId="0" fontId="5" fillId="5" borderId="14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5" fillId="10" borderId="14" xfId="0" applyFont="1" applyFill="1" applyBorder="1" applyAlignment="1" applyProtection="1">
      <alignment horizontal="center"/>
      <protection locked="0"/>
    </xf>
    <xf numFmtId="0" fontId="5" fillId="10" borderId="1" xfId="0" applyFont="1" applyFill="1" applyBorder="1" applyAlignment="1" applyProtection="1">
      <alignment horizontal="center"/>
      <protection locked="0"/>
    </xf>
    <xf numFmtId="0" fontId="5" fillId="7" borderId="14" xfId="0" applyFont="1" applyFill="1" applyBorder="1" applyAlignment="1" applyProtection="1">
      <alignment horizontal="center"/>
      <protection locked="0"/>
    </xf>
    <xf numFmtId="0" fontId="5" fillId="7" borderId="1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0" fontId="5" fillId="4" borderId="10" xfId="0" applyFont="1" applyFill="1" applyBorder="1" applyAlignment="1" applyProtection="1">
      <alignment horizontal="center"/>
      <protection locked="0"/>
    </xf>
    <xf numFmtId="0" fontId="5" fillId="8" borderId="10" xfId="0" applyFont="1" applyFill="1" applyBorder="1" applyAlignment="1" applyProtection="1">
      <alignment horizontal="center"/>
      <protection locked="0"/>
    </xf>
    <xf numFmtId="0" fontId="5" fillId="5" borderId="10" xfId="0" applyFont="1" applyFill="1" applyBorder="1" applyAlignment="1" applyProtection="1">
      <alignment horizontal="center"/>
      <protection locked="0"/>
    </xf>
    <xf numFmtId="0" fontId="5" fillId="10" borderId="10" xfId="0" applyFont="1" applyFill="1" applyBorder="1" applyAlignment="1" applyProtection="1">
      <alignment horizontal="center"/>
      <protection locked="0"/>
    </xf>
    <xf numFmtId="0" fontId="5" fillId="7" borderId="10" xfId="0" applyFont="1" applyFill="1" applyBorder="1" applyAlignment="1" applyProtection="1">
      <alignment horizontal="center"/>
      <protection locked="0"/>
    </xf>
    <xf numFmtId="0" fontId="0" fillId="7" borderId="36" xfId="0" applyFill="1" applyBorder="1" applyAlignment="1" applyProtection="1">
      <alignment horizontal="center"/>
      <protection locked="0"/>
    </xf>
    <xf numFmtId="0" fontId="0" fillId="7" borderId="18" xfId="0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7" fillId="6" borderId="38" xfId="0" applyFont="1" applyFill="1" applyBorder="1" applyAlignment="1" applyProtection="1">
      <alignment horizontal="center"/>
      <protection locked="0"/>
    </xf>
    <xf numFmtId="0" fontId="7" fillId="6" borderId="19" xfId="0" applyFont="1" applyFill="1" applyBorder="1" applyAlignment="1" applyProtection="1">
      <alignment horizontal="center"/>
      <protection locked="0"/>
    </xf>
    <xf numFmtId="0" fontId="7" fillId="6" borderId="25" xfId="0" applyFont="1" applyFill="1" applyBorder="1" applyAlignment="1" applyProtection="1">
      <alignment horizontal="center"/>
      <protection locked="0"/>
    </xf>
    <xf numFmtId="0" fontId="3" fillId="0" borderId="52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0" fillId="8" borderId="36" xfId="0" applyFill="1" applyBorder="1" applyAlignment="1" applyProtection="1">
      <alignment horizontal="center"/>
      <protection locked="0"/>
    </xf>
    <xf numFmtId="0" fontId="0" fillId="8" borderId="18" xfId="0" applyFill="1" applyBorder="1" applyAlignment="1" applyProtection="1">
      <alignment horizontal="center"/>
      <protection locked="0"/>
    </xf>
    <xf numFmtId="0" fontId="0" fillId="8" borderId="24" xfId="0" applyFill="1" applyBorder="1" applyAlignment="1" applyProtection="1">
      <alignment horizontal="center"/>
      <protection locked="0"/>
    </xf>
    <xf numFmtId="0" fontId="0" fillId="5" borderId="36" xfId="0" applyFill="1" applyBorder="1" applyAlignment="1" applyProtection="1">
      <alignment horizontal="center"/>
      <protection locked="0"/>
    </xf>
    <xf numFmtId="0" fontId="0" fillId="5" borderId="18" xfId="0" applyFill="1" applyBorder="1" applyAlignment="1" applyProtection="1">
      <alignment horizontal="center"/>
      <protection locked="0"/>
    </xf>
    <xf numFmtId="0" fontId="0" fillId="5" borderId="24" xfId="0" applyFill="1" applyBorder="1" applyAlignment="1" applyProtection="1">
      <alignment horizontal="center"/>
      <protection locked="0"/>
    </xf>
    <xf numFmtId="0" fontId="0" fillId="10" borderId="36" xfId="0" applyFill="1" applyBorder="1" applyAlignment="1" applyProtection="1">
      <alignment horizontal="center"/>
      <protection locked="0"/>
    </xf>
    <xf numFmtId="0" fontId="0" fillId="10" borderId="18" xfId="0" applyFill="1" applyBorder="1" applyAlignment="1" applyProtection="1">
      <alignment horizontal="center"/>
      <protection locked="0"/>
    </xf>
    <xf numFmtId="0" fontId="0" fillId="10" borderId="24" xfId="0" applyFill="1" applyBorder="1" applyAlignment="1" applyProtection="1">
      <alignment horizontal="center"/>
      <protection locked="0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4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38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4" borderId="36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2" borderId="24" xfId="0" applyFill="1" applyBorder="1" applyAlignment="1" applyProtection="1">
      <alignment horizontal="center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4" borderId="24" xfId="0" applyFill="1" applyBorder="1" applyAlignment="1" applyProtection="1">
      <alignment horizontal="center"/>
      <protection locked="0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2" fillId="0" borderId="56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1" fillId="0" borderId="64" xfId="0" applyFont="1" applyBorder="1" applyAlignment="1">
      <alignment horizontal="left" vertical="center"/>
    </xf>
    <xf numFmtId="0" fontId="11" fillId="0" borderId="47" xfId="0" applyFont="1" applyBorder="1" applyAlignment="1">
      <alignment horizontal="left" vertical="center"/>
    </xf>
    <xf numFmtId="0" fontId="5" fillId="0" borderId="57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0" fillId="3" borderId="63" xfId="0" applyFill="1" applyBorder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63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0" fillId="2" borderId="59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0" fontId="0" fillId="2" borderId="66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6" borderId="61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67" xfId="0" applyFill="1" applyBorder="1" applyAlignment="1">
      <alignment horizontal="center"/>
    </xf>
    <xf numFmtId="0" fontId="12" fillId="0" borderId="2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</cellXfs>
  <cellStyles count="1">
    <cellStyle name="Normal" xfId="0" builtinId="0"/>
  </cellStyles>
  <dxfs count="57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0000CC"/>
      <color rgb="FFB2A1C7"/>
      <color rgb="FFFAC090"/>
      <color rgb="FFB6DDE8"/>
      <color rgb="FF99FF99"/>
      <color rgb="FFFFFF99"/>
      <color rgb="FF800000"/>
      <color rgb="FF66FF33"/>
      <color rgb="FFFFFF0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BR25"/>
  <sheetViews>
    <sheetView showGridLines="0" topLeftCell="A4" zoomScale="90" zoomScaleNormal="90" workbookViewId="0">
      <pane xSplit="10" ySplit="10" topLeftCell="K14" activePane="bottomRight" state="frozen"/>
      <selection activeCell="A4" sqref="A4"/>
      <selection pane="topRight" activeCell="I4" sqref="I4"/>
      <selection pane="bottomLeft" activeCell="A14" sqref="A14"/>
      <selection pane="bottomRight" activeCell="B8" sqref="B8"/>
    </sheetView>
  </sheetViews>
  <sheetFormatPr baseColWidth="10" defaultRowHeight="15"/>
  <cols>
    <col min="1" max="1" width="14.7109375" customWidth="1"/>
    <col min="2" max="3" width="8" customWidth="1"/>
    <col min="4" max="4" width="12.28515625" customWidth="1"/>
    <col min="5" max="5" width="4.85546875" customWidth="1"/>
    <col min="6" max="6" width="4.42578125" customWidth="1"/>
    <col min="7" max="7" width="7.42578125" customWidth="1"/>
    <col min="8" max="8" width="10.85546875" customWidth="1"/>
    <col min="9" max="9" width="11.28515625" customWidth="1"/>
    <col min="10" max="10" width="19.28515625" customWidth="1"/>
    <col min="11" max="11" width="4.42578125" customWidth="1"/>
    <col min="12" max="12" width="3.7109375" customWidth="1"/>
    <col min="13" max="13" width="4.7109375" customWidth="1"/>
    <col min="14" max="14" width="4.42578125" customWidth="1"/>
    <col min="15" max="16" width="5" customWidth="1"/>
    <col min="17" max="17" width="4.7109375" customWidth="1"/>
    <col min="18" max="18" width="3.7109375" customWidth="1"/>
    <col min="19" max="19" width="3.42578125" customWidth="1"/>
    <col min="20" max="20" width="4.140625" customWidth="1"/>
    <col min="21" max="21" width="3.5703125" customWidth="1"/>
    <col min="22" max="27" width="4.85546875" customWidth="1"/>
    <col min="28" max="28" width="4.140625" customWidth="1"/>
    <col min="29" max="29" width="5.42578125" customWidth="1"/>
    <col min="30" max="30" width="4" customWidth="1"/>
    <col min="31" max="31" width="3.140625" customWidth="1"/>
    <col min="32" max="33" width="3.28515625" customWidth="1"/>
    <col min="34" max="34" width="3.7109375" customWidth="1"/>
    <col min="35" max="35" width="3.5703125" customWidth="1"/>
    <col min="36" max="36" width="3.7109375" customWidth="1"/>
    <col min="37" max="37" width="4" customWidth="1"/>
    <col min="38" max="38" width="5" customWidth="1"/>
    <col min="39" max="39" width="4.42578125" customWidth="1"/>
    <col min="40" max="41" width="4.85546875" customWidth="1"/>
    <col min="42" max="42" width="3.5703125" customWidth="1"/>
    <col min="43" max="43" width="3.7109375" customWidth="1"/>
    <col min="44" max="44" width="3.5703125" customWidth="1"/>
    <col min="45" max="45" width="4.140625" customWidth="1"/>
    <col min="46" max="47" width="4.42578125" customWidth="1"/>
    <col min="48" max="49" width="4.28515625" customWidth="1"/>
    <col min="50" max="50" width="3.28515625" customWidth="1"/>
    <col min="51" max="51" width="4.140625" customWidth="1"/>
    <col min="52" max="53" width="3.85546875" customWidth="1"/>
    <col min="54" max="54" width="3.5703125" customWidth="1"/>
    <col min="55" max="55" width="3.85546875" customWidth="1"/>
    <col min="56" max="56" width="3.5703125" customWidth="1"/>
    <col min="57" max="57" width="3.85546875" customWidth="1"/>
    <col min="58" max="60" width="4.85546875" customWidth="1"/>
    <col min="61" max="62" width="3.85546875" customWidth="1"/>
    <col min="63" max="63" width="4.140625" customWidth="1"/>
    <col min="64" max="64" width="4.28515625" customWidth="1"/>
    <col min="65" max="65" width="6.5703125" customWidth="1"/>
    <col min="66" max="66" width="7.28515625" customWidth="1"/>
    <col min="67" max="67" width="5.140625" customWidth="1"/>
    <col min="68" max="69" width="5.42578125" customWidth="1"/>
    <col min="70" max="70" width="10.85546875" customWidth="1"/>
    <col min="71" max="71" width="4.5703125" customWidth="1"/>
  </cols>
  <sheetData>
    <row r="3" spans="1:70">
      <c r="A3" s="467"/>
      <c r="B3" s="467"/>
      <c r="C3" s="467"/>
      <c r="D3" s="467"/>
      <c r="E3" s="467"/>
      <c r="F3" s="467"/>
      <c r="G3" s="467"/>
      <c r="H3" s="41"/>
      <c r="I3" s="41"/>
      <c r="J3" s="1"/>
    </row>
    <row r="4" spans="1:70" ht="15.75" thickBot="1">
      <c r="A4" s="1"/>
      <c r="B4" s="1"/>
      <c r="C4" s="1"/>
      <c r="D4" s="1"/>
      <c r="E4" s="1"/>
      <c r="F4" s="1"/>
      <c r="G4" s="1"/>
      <c r="H4" s="41"/>
      <c r="I4" s="41"/>
      <c r="J4" s="1"/>
    </row>
    <row r="5" spans="1:70" s="15" customFormat="1" ht="15.75" thickBot="1">
      <c r="B5" s="16"/>
      <c r="C5" s="16"/>
      <c r="D5" s="16"/>
      <c r="E5" s="16"/>
      <c r="F5" s="16"/>
      <c r="G5" s="16"/>
      <c r="H5" s="16"/>
      <c r="I5" s="16"/>
      <c r="J5" s="20" t="s">
        <v>51</v>
      </c>
      <c r="K5" s="494" t="s">
        <v>54</v>
      </c>
      <c r="L5" s="495"/>
      <c r="M5" s="495"/>
      <c r="N5" s="495"/>
      <c r="O5" s="495"/>
      <c r="P5" s="495"/>
      <c r="Q5" s="495"/>
      <c r="R5" s="495"/>
      <c r="S5" s="495"/>
      <c r="T5" s="495"/>
      <c r="U5" s="495"/>
      <c r="V5" s="495"/>
      <c r="W5" s="495"/>
      <c r="X5" s="495"/>
      <c r="Y5" s="495"/>
      <c r="Z5" s="495"/>
      <c r="AA5" s="495"/>
      <c r="AB5" s="495"/>
      <c r="AC5" s="496"/>
      <c r="AD5" s="513" t="s">
        <v>74</v>
      </c>
      <c r="AE5" s="514"/>
      <c r="AF5" s="514"/>
      <c r="AG5" s="514"/>
      <c r="AH5" s="514"/>
      <c r="AI5" s="514"/>
      <c r="AJ5" s="514"/>
      <c r="AK5" s="514"/>
      <c r="AL5" s="514"/>
      <c r="AM5" s="514"/>
      <c r="AN5" s="514"/>
      <c r="AO5" s="488"/>
      <c r="AP5" s="448" t="s">
        <v>97</v>
      </c>
      <c r="AQ5" s="449"/>
      <c r="AR5" s="449"/>
      <c r="AS5" s="449"/>
      <c r="AT5" s="449"/>
      <c r="AU5" s="449"/>
      <c r="AV5" s="449"/>
      <c r="AW5" s="449"/>
      <c r="AX5" s="449"/>
      <c r="AY5" s="449"/>
      <c r="AZ5" s="449"/>
      <c r="BA5" s="449"/>
      <c r="BB5" s="449"/>
      <c r="BC5" s="449"/>
      <c r="BD5" s="449"/>
      <c r="BE5" s="449"/>
      <c r="BF5" s="450"/>
      <c r="BG5" s="486" t="s">
        <v>74</v>
      </c>
      <c r="BH5" s="488"/>
      <c r="BI5" s="433" t="s">
        <v>121</v>
      </c>
      <c r="BJ5" s="434"/>
      <c r="BK5" s="434"/>
      <c r="BL5" s="434"/>
      <c r="BM5" s="434"/>
      <c r="BN5" s="434"/>
      <c r="BO5" s="434"/>
      <c r="BP5" s="434"/>
      <c r="BQ5" s="435"/>
    </row>
    <row r="6" spans="1:70" s="13" customFormat="1" ht="15.75" thickBot="1">
      <c r="B6" s="14"/>
      <c r="C6" s="14"/>
      <c r="D6" s="14"/>
      <c r="E6" s="14"/>
      <c r="F6" s="14"/>
      <c r="G6" s="14"/>
      <c r="H6" s="14"/>
      <c r="I6" s="14"/>
      <c r="J6" s="21" t="s">
        <v>1</v>
      </c>
      <c r="K6" s="491" t="s">
        <v>6</v>
      </c>
      <c r="L6" s="492"/>
      <c r="M6" s="492"/>
      <c r="N6" s="493"/>
      <c r="O6" s="438" t="s">
        <v>8</v>
      </c>
      <c r="P6" s="439"/>
      <c r="Q6" s="491" t="s">
        <v>10</v>
      </c>
      <c r="R6" s="492"/>
      <c r="S6" s="493"/>
      <c r="T6" s="491" t="s">
        <v>13</v>
      </c>
      <c r="U6" s="492"/>
      <c r="V6" s="492"/>
      <c r="W6" s="492"/>
      <c r="X6" s="492"/>
      <c r="Y6" s="492"/>
      <c r="Z6" s="492"/>
      <c r="AA6" s="492"/>
      <c r="AB6" s="492"/>
      <c r="AC6" s="493"/>
      <c r="AD6" s="406" t="s">
        <v>16</v>
      </c>
      <c r="AE6" s="391"/>
      <c r="AF6" s="391"/>
      <c r="AG6" s="391"/>
      <c r="AH6" s="391"/>
      <c r="AI6" s="391"/>
      <c r="AJ6" s="391"/>
      <c r="AK6" s="391"/>
      <c r="AL6" s="391"/>
      <c r="AM6" s="391"/>
      <c r="AN6" s="391"/>
      <c r="AO6" s="392"/>
      <c r="AP6" s="406" t="s">
        <v>19</v>
      </c>
      <c r="AQ6" s="391"/>
      <c r="AR6" s="391"/>
      <c r="AS6" s="391"/>
      <c r="AT6" s="391"/>
      <c r="AU6" s="391"/>
      <c r="AV6" s="391"/>
      <c r="AW6" s="392"/>
      <c r="AX6" s="406" t="s">
        <v>22</v>
      </c>
      <c r="AY6" s="391"/>
      <c r="AZ6" s="391"/>
      <c r="BA6" s="391"/>
      <c r="BB6" s="391"/>
      <c r="BC6" s="391"/>
      <c r="BD6" s="391"/>
      <c r="BE6" s="391"/>
      <c r="BF6" s="392"/>
      <c r="BG6" s="332" t="s">
        <v>32</v>
      </c>
      <c r="BH6" s="333"/>
      <c r="BI6" s="438" t="s">
        <v>25</v>
      </c>
      <c r="BJ6" s="458"/>
      <c r="BK6" s="458"/>
      <c r="BL6" s="439"/>
      <c r="BM6" s="430" t="s">
        <v>28</v>
      </c>
      <c r="BN6" s="431"/>
      <c r="BO6" s="431"/>
      <c r="BP6" s="431"/>
      <c r="BQ6" s="432"/>
      <c r="BR6" s="35" t="s">
        <v>130</v>
      </c>
    </row>
    <row r="7" spans="1:70" ht="15.75" thickBot="1">
      <c r="B7" s="12"/>
      <c r="C7" s="12"/>
      <c r="D7" s="12"/>
      <c r="E7" s="12"/>
      <c r="F7" s="12"/>
      <c r="G7" s="12"/>
      <c r="H7" s="12"/>
      <c r="I7" s="12"/>
      <c r="J7" s="22" t="s">
        <v>50</v>
      </c>
      <c r="K7" s="474">
        <v>3</v>
      </c>
      <c r="L7" s="475"/>
      <c r="M7" s="475"/>
      <c r="N7" s="476"/>
      <c r="O7" s="440">
        <v>2</v>
      </c>
      <c r="P7" s="441"/>
      <c r="Q7" s="474">
        <v>2</v>
      </c>
      <c r="R7" s="475"/>
      <c r="S7" s="476"/>
      <c r="T7" s="474">
        <v>5</v>
      </c>
      <c r="U7" s="475"/>
      <c r="V7" s="475"/>
      <c r="W7" s="475"/>
      <c r="X7" s="475"/>
      <c r="Y7" s="475"/>
      <c r="Z7" s="475"/>
      <c r="AA7" s="475"/>
      <c r="AB7" s="475"/>
      <c r="AC7" s="476"/>
      <c r="AD7" s="501">
        <v>4</v>
      </c>
      <c r="AE7" s="502"/>
      <c r="AF7" s="502"/>
      <c r="AG7" s="502"/>
      <c r="AH7" s="502"/>
      <c r="AI7" s="502"/>
      <c r="AJ7" s="502"/>
      <c r="AK7" s="502"/>
      <c r="AL7" s="502"/>
      <c r="AM7" s="502"/>
      <c r="AN7" s="502"/>
      <c r="AO7" s="503"/>
      <c r="AP7" s="501">
        <v>4</v>
      </c>
      <c r="AQ7" s="502"/>
      <c r="AR7" s="502"/>
      <c r="AS7" s="502"/>
      <c r="AT7" s="502"/>
      <c r="AU7" s="502"/>
      <c r="AV7" s="502"/>
      <c r="AW7" s="503"/>
      <c r="AX7" s="464">
        <v>6</v>
      </c>
      <c r="AY7" s="465"/>
      <c r="AZ7" s="465"/>
      <c r="BA7" s="465"/>
      <c r="BB7" s="465"/>
      <c r="BC7" s="465"/>
      <c r="BD7" s="465"/>
      <c r="BE7" s="465"/>
      <c r="BF7" s="466"/>
      <c r="BG7" s="334">
        <v>3</v>
      </c>
      <c r="BH7" s="335"/>
      <c r="BI7" s="455">
        <v>2</v>
      </c>
      <c r="BJ7" s="456"/>
      <c r="BK7" s="456"/>
      <c r="BL7" s="457"/>
      <c r="BM7" s="446">
        <v>2</v>
      </c>
      <c r="BN7" s="447"/>
      <c r="BO7" s="447"/>
      <c r="BP7" s="447"/>
      <c r="BQ7" s="447"/>
      <c r="BR7" s="24">
        <f>SUM(K7:BQ7)</f>
        <v>33</v>
      </c>
    </row>
    <row r="8" spans="1:70">
      <c r="B8" s="12"/>
      <c r="C8" s="12"/>
      <c r="D8" s="12"/>
      <c r="E8" s="12"/>
      <c r="F8" s="12"/>
      <c r="G8" s="12"/>
      <c r="H8" s="12"/>
      <c r="I8" s="12"/>
      <c r="J8" s="22" t="s">
        <v>63</v>
      </c>
      <c r="K8" s="483">
        <v>30</v>
      </c>
      <c r="L8" s="484"/>
      <c r="M8" s="484"/>
      <c r="N8" s="485"/>
      <c r="O8" s="442">
        <v>10</v>
      </c>
      <c r="P8" s="443"/>
      <c r="Q8" s="483">
        <v>0</v>
      </c>
      <c r="R8" s="484"/>
      <c r="S8" s="485"/>
      <c r="T8" s="471">
        <v>25</v>
      </c>
      <c r="U8" s="472"/>
      <c r="V8" s="472"/>
      <c r="W8" s="472"/>
      <c r="X8" s="472"/>
      <c r="Y8" s="472"/>
      <c r="Z8" s="472"/>
      <c r="AA8" s="472"/>
      <c r="AB8" s="472"/>
      <c r="AC8" s="473"/>
      <c r="AD8" s="498">
        <v>35</v>
      </c>
      <c r="AE8" s="499"/>
      <c r="AF8" s="499"/>
      <c r="AG8" s="499"/>
      <c r="AH8" s="499"/>
      <c r="AI8" s="499"/>
      <c r="AJ8" s="499"/>
      <c r="AK8" s="499"/>
      <c r="AL8" s="499"/>
      <c r="AM8" s="499"/>
      <c r="AN8" s="499"/>
      <c r="AO8" s="500"/>
      <c r="AP8" s="498">
        <v>10</v>
      </c>
      <c r="AQ8" s="499"/>
      <c r="AR8" s="499"/>
      <c r="AS8" s="499"/>
      <c r="AT8" s="499"/>
      <c r="AU8" s="499"/>
      <c r="AV8" s="499"/>
      <c r="AW8" s="500"/>
      <c r="AX8" s="460">
        <v>35</v>
      </c>
      <c r="AY8" s="461"/>
      <c r="AZ8" s="461"/>
      <c r="BA8" s="461"/>
      <c r="BB8" s="461"/>
      <c r="BC8" s="461"/>
      <c r="BD8" s="461"/>
      <c r="BE8" s="461"/>
      <c r="BF8" s="462"/>
      <c r="BG8" s="336">
        <v>10</v>
      </c>
      <c r="BH8" s="337"/>
      <c r="BI8" s="442">
        <v>10</v>
      </c>
      <c r="BJ8" s="453"/>
      <c r="BK8" s="453"/>
      <c r="BL8" s="443"/>
      <c r="BM8" s="444">
        <v>20</v>
      </c>
      <c r="BN8" s="445"/>
      <c r="BO8" s="445"/>
      <c r="BP8" s="445"/>
      <c r="BQ8" s="445"/>
      <c r="BR8" s="36">
        <f t="shared" ref="BR8:BR10" si="0">SUM(K8:BQ8)</f>
        <v>185</v>
      </c>
    </row>
    <row r="9" spans="1:70">
      <c r="B9" s="12"/>
      <c r="C9" s="12"/>
      <c r="D9" s="12"/>
      <c r="E9" s="12"/>
      <c r="F9" s="12"/>
      <c r="G9" s="12"/>
      <c r="H9" s="12"/>
      <c r="I9" s="12"/>
      <c r="J9" s="22" t="s">
        <v>65</v>
      </c>
      <c r="K9" s="483">
        <v>30</v>
      </c>
      <c r="L9" s="484"/>
      <c r="M9" s="484"/>
      <c r="N9" s="485"/>
      <c r="O9" s="442">
        <v>10</v>
      </c>
      <c r="P9" s="443"/>
      <c r="Q9" s="483">
        <v>0</v>
      </c>
      <c r="R9" s="484"/>
      <c r="S9" s="485"/>
      <c r="T9" s="471"/>
      <c r="U9" s="472"/>
      <c r="V9" s="472"/>
      <c r="W9" s="472"/>
      <c r="X9" s="472"/>
      <c r="Y9" s="472"/>
      <c r="Z9" s="472"/>
      <c r="AA9" s="472"/>
      <c r="AB9" s="472"/>
      <c r="AC9" s="473"/>
      <c r="AD9" s="498">
        <v>25</v>
      </c>
      <c r="AE9" s="499"/>
      <c r="AF9" s="499"/>
      <c r="AG9" s="499"/>
      <c r="AH9" s="499"/>
      <c r="AI9" s="499"/>
      <c r="AJ9" s="499"/>
      <c r="AK9" s="499"/>
      <c r="AL9" s="499"/>
      <c r="AM9" s="499"/>
      <c r="AN9" s="499"/>
      <c r="AO9" s="500"/>
      <c r="AP9" s="498">
        <v>30</v>
      </c>
      <c r="AQ9" s="499"/>
      <c r="AR9" s="499"/>
      <c r="AS9" s="499"/>
      <c r="AT9" s="499"/>
      <c r="AU9" s="499"/>
      <c r="AV9" s="499"/>
      <c r="AW9" s="500"/>
      <c r="AX9" s="460">
        <v>25</v>
      </c>
      <c r="AY9" s="461"/>
      <c r="AZ9" s="461"/>
      <c r="BA9" s="461"/>
      <c r="BB9" s="461"/>
      <c r="BC9" s="461"/>
      <c r="BD9" s="461"/>
      <c r="BE9" s="461"/>
      <c r="BF9" s="462"/>
      <c r="BG9" s="336">
        <v>10</v>
      </c>
      <c r="BH9" s="337"/>
      <c r="BI9" s="442">
        <v>5</v>
      </c>
      <c r="BJ9" s="453"/>
      <c r="BK9" s="453"/>
      <c r="BL9" s="443"/>
      <c r="BM9" s="444">
        <v>5</v>
      </c>
      <c r="BN9" s="445"/>
      <c r="BO9" s="445"/>
      <c r="BP9" s="445"/>
      <c r="BQ9" s="445"/>
      <c r="BR9" s="9">
        <f t="shared" si="0"/>
        <v>140</v>
      </c>
    </row>
    <row r="10" spans="1:70" ht="15.75" thickBot="1">
      <c r="B10" s="12"/>
      <c r="C10" s="12"/>
      <c r="D10" s="12"/>
      <c r="E10" s="12"/>
      <c r="F10" s="12"/>
      <c r="G10" s="12"/>
      <c r="H10" s="12"/>
      <c r="I10" s="12"/>
      <c r="J10" s="22" t="s">
        <v>66</v>
      </c>
      <c r="K10" s="483">
        <v>30</v>
      </c>
      <c r="L10" s="484"/>
      <c r="M10" s="484"/>
      <c r="N10" s="485"/>
      <c r="O10" s="442">
        <v>10</v>
      </c>
      <c r="P10" s="443"/>
      <c r="Q10" s="480">
        <v>30</v>
      </c>
      <c r="R10" s="481"/>
      <c r="S10" s="482"/>
      <c r="T10" s="471">
        <v>35</v>
      </c>
      <c r="U10" s="472"/>
      <c r="V10" s="472"/>
      <c r="W10" s="472"/>
      <c r="X10" s="472"/>
      <c r="Y10" s="472"/>
      <c r="Z10" s="472"/>
      <c r="AA10" s="472"/>
      <c r="AB10" s="472"/>
      <c r="AC10" s="473"/>
      <c r="AD10" s="498">
        <v>60</v>
      </c>
      <c r="AE10" s="499"/>
      <c r="AF10" s="499"/>
      <c r="AG10" s="499"/>
      <c r="AH10" s="499"/>
      <c r="AI10" s="499"/>
      <c r="AJ10" s="499"/>
      <c r="AK10" s="499"/>
      <c r="AL10" s="499"/>
      <c r="AM10" s="499"/>
      <c r="AN10" s="499"/>
      <c r="AO10" s="500"/>
      <c r="AP10" s="498">
        <v>20</v>
      </c>
      <c r="AQ10" s="499"/>
      <c r="AR10" s="499"/>
      <c r="AS10" s="499"/>
      <c r="AT10" s="499"/>
      <c r="AU10" s="499"/>
      <c r="AV10" s="499"/>
      <c r="AW10" s="500"/>
      <c r="AX10" s="460">
        <v>0</v>
      </c>
      <c r="AY10" s="461"/>
      <c r="AZ10" s="461"/>
      <c r="BA10" s="461"/>
      <c r="BB10" s="461"/>
      <c r="BC10" s="461"/>
      <c r="BD10" s="461"/>
      <c r="BE10" s="461"/>
      <c r="BF10" s="462"/>
      <c r="BG10" s="336">
        <v>40</v>
      </c>
      <c r="BH10" s="337"/>
      <c r="BI10" s="442">
        <v>75</v>
      </c>
      <c r="BJ10" s="453"/>
      <c r="BK10" s="453"/>
      <c r="BL10" s="443"/>
      <c r="BM10" s="444">
        <v>35</v>
      </c>
      <c r="BN10" s="445"/>
      <c r="BO10" s="445"/>
      <c r="BP10" s="445"/>
      <c r="BQ10" s="445"/>
      <c r="BR10" s="37">
        <f t="shared" si="0"/>
        <v>335</v>
      </c>
    </row>
    <row r="11" spans="1:70" ht="15.75" thickBot="1">
      <c r="B11" s="12"/>
      <c r="C11" s="12"/>
      <c r="D11" s="12"/>
      <c r="E11" s="12"/>
      <c r="F11" s="12"/>
      <c r="G11" s="12"/>
      <c r="H11" s="12"/>
      <c r="I11" s="12"/>
      <c r="J11" s="23" t="s">
        <v>68</v>
      </c>
      <c r="K11" s="477" t="s">
        <v>55</v>
      </c>
      <c r="L11" s="478"/>
      <c r="M11" s="478"/>
      <c r="N11" s="479"/>
      <c r="O11" s="442" t="s">
        <v>55</v>
      </c>
      <c r="P11" s="443"/>
      <c r="Q11" s="25" t="s">
        <v>57</v>
      </c>
      <c r="R11" s="5" t="s">
        <v>56</v>
      </c>
      <c r="S11" s="26" t="s">
        <v>58</v>
      </c>
      <c r="T11" s="497" t="s">
        <v>57</v>
      </c>
      <c r="U11" s="451"/>
      <c r="V11" s="451"/>
      <c r="W11" s="451"/>
      <c r="X11" s="451" t="s">
        <v>56</v>
      </c>
      <c r="Y11" s="451"/>
      <c r="Z11" s="451"/>
      <c r="AA11" s="451" t="s">
        <v>58</v>
      </c>
      <c r="AB11" s="451"/>
      <c r="AC11" s="452"/>
      <c r="AD11" s="444" t="s">
        <v>91</v>
      </c>
      <c r="AE11" s="445"/>
      <c r="AF11" s="445" t="s">
        <v>92</v>
      </c>
      <c r="AG11" s="445"/>
      <c r="AH11" s="445" t="s">
        <v>93</v>
      </c>
      <c r="AI11" s="445"/>
      <c r="AJ11" s="445" t="s">
        <v>94</v>
      </c>
      <c r="AK11" s="445"/>
      <c r="AL11" s="445" t="s">
        <v>95</v>
      </c>
      <c r="AM11" s="445"/>
      <c r="AN11" s="445" t="s">
        <v>96</v>
      </c>
      <c r="AO11" s="489"/>
      <c r="AP11" s="27" t="s">
        <v>105</v>
      </c>
      <c r="AQ11" s="17" t="s">
        <v>106</v>
      </c>
      <c r="AR11" s="17" t="s">
        <v>107</v>
      </c>
      <c r="AS11" s="17" t="s">
        <v>108</v>
      </c>
      <c r="AT11" s="17" t="s">
        <v>109</v>
      </c>
      <c r="AU11" s="17" t="s">
        <v>110</v>
      </c>
      <c r="AV11" s="17" t="s">
        <v>111</v>
      </c>
      <c r="AW11" s="28" t="s">
        <v>112</v>
      </c>
      <c r="AX11" s="86" t="s">
        <v>105</v>
      </c>
      <c r="AY11" s="87" t="s">
        <v>106</v>
      </c>
      <c r="AZ11" s="87" t="s">
        <v>107</v>
      </c>
      <c r="BA11" s="87" t="s">
        <v>108</v>
      </c>
      <c r="BB11" s="87" t="s">
        <v>109</v>
      </c>
      <c r="BC11" s="87" t="s">
        <v>110</v>
      </c>
      <c r="BD11" s="87" t="s">
        <v>111</v>
      </c>
      <c r="BE11" s="87" t="s">
        <v>112</v>
      </c>
      <c r="BF11" s="88"/>
      <c r="BG11" s="444" t="s">
        <v>135</v>
      </c>
      <c r="BH11" s="489"/>
      <c r="BI11" s="29" t="s">
        <v>96</v>
      </c>
      <c r="BJ11" s="19" t="s">
        <v>122</v>
      </c>
      <c r="BK11" s="451" t="s">
        <v>123</v>
      </c>
      <c r="BL11" s="452"/>
      <c r="BM11" s="444" t="s">
        <v>96</v>
      </c>
      <c r="BN11" s="445"/>
      <c r="BO11" s="17" t="s">
        <v>122</v>
      </c>
      <c r="BP11" s="445" t="s">
        <v>123</v>
      </c>
      <c r="BQ11" s="445"/>
      <c r="BR11" s="10">
        <f>SUM(BR8:BR10)</f>
        <v>660</v>
      </c>
    </row>
    <row r="12" spans="1:70" ht="15.75" thickBot="1">
      <c r="A12" s="430" t="s">
        <v>131</v>
      </c>
      <c r="B12" s="431"/>
      <c r="C12" s="431"/>
      <c r="D12" s="431"/>
      <c r="E12" s="431"/>
      <c r="F12" s="431"/>
      <c r="G12" s="432"/>
      <c r="H12" s="486" t="s">
        <v>132</v>
      </c>
      <c r="I12" s="487"/>
      <c r="J12" s="74" t="s">
        <v>64</v>
      </c>
      <c r="K12" s="31" t="s">
        <v>59</v>
      </c>
      <c r="L12" s="6" t="s">
        <v>60</v>
      </c>
      <c r="M12" s="6" t="s">
        <v>61</v>
      </c>
      <c r="N12" s="30" t="s">
        <v>62</v>
      </c>
      <c r="O12" s="468" t="s">
        <v>67</v>
      </c>
      <c r="P12" s="470"/>
      <c r="Q12" s="468" t="s">
        <v>29</v>
      </c>
      <c r="R12" s="469"/>
      <c r="S12" s="470"/>
      <c r="T12" s="32" t="s">
        <v>69</v>
      </c>
      <c r="U12" s="33" t="s">
        <v>70</v>
      </c>
      <c r="V12" s="33" t="s">
        <v>71</v>
      </c>
      <c r="W12" s="33" t="s">
        <v>78</v>
      </c>
      <c r="X12" s="33" t="s">
        <v>79</v>
      </c>
      <c r="Y12" s="33" t="s">
        <v>80</v>
      </c>
      <c r="Z12" s="33" t="s">
        <v>81</v>
      </c>
      <c r="AA12" s="33" t="s">
        <v>82</v>
      </c>
      <c r="AB12" s="33" t="s">
        <v>72</v>
      </c>
      <c r="AC12" s="34" t="s">
        <v>73</v>
      </c>
      <c r="AD12" s="32" t="s">
        <v>75</v>
      </c>
      <c r="AE12" s="33" t="s">
        <v>76</v>
      </c>
      <c r="AF12" s="33" t="s">
        <v>59</v>
      </c>
      <c r="AG12" s="33" t="s">
        <v>77</v>
      </c>
      <c r="AH12" s="33" t="s">
        <v>83</v>
      </c>
      <c r="AI12" s="33" t="s">
        <v>84</v>
      </c>
      <c r="AJ12" s="33" t="s">
        <v>85</v>
      </c>
      <c r="AK12" s="33" t="s">
        <v>86</v>
      </c>
      <c r="AL12" s="33" t="s">
        <v>87</v>
      </c>
      <c r="AM12" s="33" t="s">
        <v>88</v>
      </c>
      <c r="AN12" s="33" t="s">
        <v>89</v>
      </c>
      <c r="AO12" s="34" t="s">
        <v>90</v>
      </c>
      <c r="AP12" s="32" t="s">
        <v>98</v>
      </c>
      <c r="AQ12" s="33" t="s">
        <v>99</v>
      </c>
      <c r="AR12" s="33" t="s">
        <v>100</v>
      </c>
      <c r="AS12" s="33" t="s">
        <v>76</v>
      </c>
      <c r="AT12" s="33" t="s">
        <v>101</v>
      </c>
      <c r="AU12" s="33" t="s">
        <v>102</v>
      </c>
      <c r="AV12" s="33" t="s">
        <v>103</v>
      </c>
      <c r="AW12" s="34" t="s">
        <v>104</v>
      </c>
      <c r="AX12" s="463" t="s">
        <v>113</v>
      </c>
      <c r="AY12" s="459"/>
      <c r="AZ12" s="459" t="s">
        <v>114</v>
      </c>
      <c r="BA12" s="459"/>
      <c r="BB12" s="459" t="s">
        <v>115</v>
      </c>
      <c r="BC12" s="459"/>
      <c r="BD12" s="459" t="s">
        <v>116</v>
      </c>
      <c r="BE12" s="459"/>
      <c r="BF12" s="89" t="s">
        <v>117</v>
      </c>
      <c r="BG12" s="42" t="s">
        <v>133</v>
      </c>
      <c r="BH12" s="42" t="s">
        <v>134</v>
      </c>
      <c r="BI12" s="31" t="s">
        <v>59</v>
      </c>
      <c r="BJ12" s="6" t="s">
        <v>118</v>
      </c>
      <c r="BK12" s="6" t="s">
        <v>119</v>
      </c>
      <c r="BL12" s="30" t="s">
        <v>120</v>
      </c>
      <c r="BM12" s="32" t="s">
        <v>124</v>
      </c>
      <c r="BN12" s="33" t="s">
        <v>125</v>
      </c>
      <c r="BO12" s="33" t="s">
        <v>126</v>
      </c>
      <c r="BP12" s="33" t="s">
        <v>127</v>
      </c>
      <c r="BQ12" s="34" t="s">
        <v>128</v>
      </c>
    </row>
    <row r="13" spans="1:70" ht="30.75" thickBot="1">
      <c r="A13" s="11" t="s">
        <v>53</v>
      </c>
      <c r="B13" s="68" t="s">
        <v>46</v>
      </c>
      <c r="C13" s="69" t="s">
        <v>52</v>
      </c>
      <c r="D13" s="70" t="s">
        <v>38</v>
      </c>
      <c r="E13" s="71" t="s">
        <v>35</v>
      </c>
      <c r="F13" s="72" t="s">
        <v>36</v>
      </c>
      <c r="G13" s="73" t="s">
        <v>37</v>
      </c>
      <c r="H13" s="75" t="s">
        <v>35</v>
      </c>
      <c r="I13" s="76" t="s">
        <v>129</v>
      </c>
      <c r="J13" s="58" t="s">
        <v>49</v>
      </c>
      <c r="K13" s="436" t="s">
        <v>35</v>
      </c>
      <c r="L13" s="437"/>
      <c r="M13" s="393" t="s">
        <v>129</v>
      </c>
      <c r="N13" s="434"/>
      <c r="O13" s="4" t="s">
        <v>35</v>
      </c>
      <c r="P13" s="3" t="s">
        <v>129</v>
      </c>
      <c r="Q13" s="4" t="s">
        <v>35</v>
      </c>
      <c r="R13" s="338" t="s">
        <v>129</v>
      </c>
      <c r="S13" s="393"/>
      <c r="T13" s="364" t="s">
        <v>35</v>
      </c>
      <c r="U13" s="338"/>
      <c r="V13" s="338"/>
      <c r="W13" s="338"/>
      <c r="X13" s="338"/>
      <c r="Y13" s="338" t="s">
        <v>129</v>
      </c>
      <c r="Z13" s="338"/>
      <c r="AA13" s="338"/>
      <c r="AB13" s="338"/>
      <c r="AC13" s="393"/>
      <c r="AD13" s="364" t="s">
        <v>35</v>
      </c>
      <c r="AE13" s="338"/>
      <c r="AF13" s="338"/>
      <c r="AG13" s="338"/>
      <c r="AH13" s="338"/>
      <c r="AI13" s="338"/>
      <c r="AJ13" s="338"/>
      <c r="AK13" s="338" t="s">
        <v>129</v>
      </c>
      <c r="AL13" s="338"/>
      <c r="AM13" s="338"/>
      <c r="AN13" s="338"/>
      <c r="AO13" s="393"/>
      <c r="AP13" s="364" t="s">
        <v>35</v>
      </c>
      <c r="AQ13" s="338"/>
      <c r="AR13" s="338"/>
      <c r="AS13" s="338"/>
      <c r="AT13" s="338" t="s">
        <v>129</v>
      </c>
      <c r="AU13" s="338"/>
      <c r="AV13" s="338"/>
      <c r="AW13" s="393"/>
      <c r="AX13" s="383" t="s">
        <v>35</v>
      </c>
      <c r="AY13" s="384"/>
      <c r="AZ13" s="384"/>
      <c r="BA13" s="384"/>
      <c r="BB13" s="384"/>
      <c r="BC13" s="384" t="s">
        <v>129</v>
      </c>
      <c r="BD13" s="384"/>
      <c r="BE13" s="384"/>
      <c r="BF13" s="454"/>
      <c r="BG13" s="38" t="s">
        <v>35</v>
      </c>
      <c r="BH13" s="39" t="s">
        <v>129</v>
      </c>
      <c r="BI13" s="364" t="s">
        <v>35</v>
      </c>
      <c r="BJ13" s="338"/>
      <c r="BK13" s="338" t="s">
        <v>129</v>
      </c>
      <c r="BL13" s="393"/>
      <c r="BM13" s="364" t="s">
        <v>35</v>
      </c>
      <c r="BN13" s="338"/>
      <c r="BO13" s="338" t="s">
        <v>129</v>
      </c>
      <c r="BP13" s="338"/>
      <c r="BQ13" s="339"/>
    </row>
    <row r="14" spans="1:70">
      <c r="A14" s="248" t="s">
        <v>39</v>
      </c>
      <c r="B14" s="249">
        <v>5</v>
      </c>
      <c r="C14" s="250">
        <f>B14*30</f>
        <v>150</v>
      </c>
      <c r="D14" s="251" t="s">
        <v>40</v>
      </c>
      <c r="E14" s="252">
        <v>90</v>
      </c>
      <c r="F14" s="253">
        <v>60</v>
      </c>
      <c r="G14" s="254">
        <v>60</v>
      </c>
      <c r="H14" s="255">
        <f>SUM(K14,O14,Q14,T14,AD14,AP14,AX14,BG14,BI14,BM14)</f>
        <v>90</v>
      </c>
      <c r="I14" s="256">
        <f>SUM(M14,P14,R14,Y14,AK14,AT14,BC14,BH14,BK14,BO14)</f>
        <v>60</v>
      </c>
      <c r="J14" s="255">
        <f>SUM(K14:BQ14)</f>
        <v>150</v>
      </c>
      <c r="K14" s="510">
        <v>45</v>
      </c>
      <c r="L14" s="511"/>
      <c r="M14" s="401">
        <v>25</v>
      </c>
      <c r="N14" s="509"/>
      <c r="O14" s="257">
        <v>10</v>
      </c>
      <c r="P14" s="258">
        <v>20</v>
      </c>
      <c r="Q14" s="257"/>
      <c r="R14" s="400"/>
      <c r="S14" s="401"/>
      <c r="T14" s="340"/>
      <c r="U14" s="341"/>
      <c r="V14" s="341"/>
      <c r="W14" s="341"/>
      <c r="X14" s="341"/>
      <c r="Y14" s="341"/>
      <c r="Z14" s="341"/>
      <c r="AA14" s="341"/>
      <c r="AB14" s="341"/>
      <c r="AC14" s="361"/>
      <c r="AD14" s="340">
        <v>35</v>
      </c>
      <c r="AE14" s="341"/>
      <c r="AF14" s="341"/>
      <c r="AG14" s="341"/>
      <c r="AH14" s="341"/>
      <c r="AI14" s="341"/>
      <c r="AJ14" s="341"/>
      <c r="AK14" s="341"/>
      <c r="AL14" s="341"/>
      <c r="AM14" s="341"/>
      <c r="AN14" s="341"/>
      <c r="AO14" s="361"/>
      <c r="AP14" s="340"/>
      <c r="AQ14" s="341"/>
      <c r="AR14" s="341"/>
      <c r="AS14" s="341"/>
      <c r="AT14" s="341">
        <v>15</v>
      </c>
      <c r="AU14" s="341"/>
      <c r="AV14" s="341"/>
      <c r="AW14" s="361"/>
      <c r="AX14" s="385"/>
      <c r="AY14" s="366"/>
      <c r="AZ14" s="366"/>
      <c r="BA14" s="366"/>
      <c r="BB14" s="366"/>
      <c r="BC14" s="366"/>
      <c r="BD14" s="366"/>
      <c r="BE14" s="366"/>
      <c r="BF14" s="367"/>
      <c r="BG14" s="259"/>
      <c r="BH14" s="260"/>
      <c r="BI14" s="340"/>
      <c r="BJ14" s="341"/>
      <c r="BK14" s="341"/>
      <c r="BL14" s="361"/>
      <c r="BM14" s="340"/>
      <c r="BN14" s="341"/>
      <c r="BO14" s="341"/>
      <c r="BP14" s="341"/>
      <c r="BQ14" s="342"/>
    </row>
    <row r="15" spans="1:70">
      <c r="A15" s="261" t="s">
        <v>41</v>
      </c>
      <c r="B15" s="262">
        <v>4</v>
      </c>
      <c r="C15" s="263">
        <f t="shared" ref="C15:C16" si="1">B15*30</f>
        <v>120</v>
      </c>
      <c r="D15" s="264" t="s">
        <v>42</v>
      </c>
      <c r="E15" s="123">
        <v>90</v>
      </c>
      <c r="F15" s="124">
        <v>30</v>
      </c>
      <c r="G15" s="265">
        <v>30</v>
      </c>
      <c r="H15" s="266">
        <f t="shared" ref="H15:H20" si="2">SUM(K15,O15,Q15,T15,AD15,AP15,AX15,BG15,BI15,BM15)</f>
        <v>90</v>
      </c>
      <c r="I15" s="267">
        <f t="shared" ref="I15:I20" si="3">SUM(M15,P15,R15,Y15,AK15,AT15,BC15,BH15,BK15,BO15)</f>
        <v>30</v>
      </c>
      <c r="J15" s="266">
        <f t="shared" ref="J15:J20" si="4">SUM(K15:BQ15)</f>
        <v>120</v>
      </c>
      <c r="K15" s="507"/>
      <c r="L15" s="508"/>
      <c r="M15" s="362"/>
      <c r="N15" s="512"/>
      <c r="O15" s="268"/>
      <c r="P15" s="269"/>
      <c r="Q15" s="268"/>
      <c r="R15" s="344"/>
      <c r="S15" s="362"/>
      <c r="T15" s="394">
        <v>25</v>
      </c>
      <c r="U15" s="395"/>
      <c r="V15" s="395"/>
      <c r="W15" s="395"/>
      <c r="X15" s="395"/>
      <c r="Y15" s="395">
        <v>5</v>
      </c>
      <c r="Z15" s="395"/>
      <c r="AA15" s="395"/>
      <c r="AB15" s="395"/>
      <c r="AC15" s="407"/>
      <c r="AD15" s="343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62"/>
      <c r="AP15" s="343">
        <v>10</v>
      </c>
      <c r="AQ15" s="344"/>
      <c r="AR15" s="344"/>
      <c r="AS15" s="344"/>
      <c r="AT15" s="344">
        <v>5</v>
      </c>
      <c r="AU15" s="344"/>
      <c r="AV15" s="344"/>
      <c r="AW15" s="362"/>
      <c r="AX15" s="386">
        <v>35</v>
      </c>
      <c r="AY15" s="368"/>
      <c r="AZ15" s="368"/>
      <c r="BA15" s="368"/>
      <c r="BB15" s="368"/>
      <c r="BC15" s="368"/>
      <c r="BD15" s="368"/>
      <c r="BE15" s="368"/>
      <c r="BF15" s="369"/>
      <c r="BG15" s="270">
        <v>10</v>
      </c>
      <c r="BH15" s="271"/>
      <c r="BI15" s="343">
        <v>10</v>
      </c>
      <c r="BJ15" s="344"/>
      <c r="BK15" s="344">
        <v>20</v>
      </c>
      <c r="BL15" s="362"/>
      <c r="BM15" s="343"/>
      <c r="BN15" s="344"/>
      <c r="BO15" s="344"/>
      <c r="BP15" s="344"/>
      <c r="BQ15" s="355"/>
    </row>
    <row r="16" spans="1:70">
      <c r="A16" s="272" t="s">
        <v>43</v>
      </c>
      <c r="B16" s="273">
        <v>1</v>
      </c>
      <c r="C16" s="274">
        <f t="shared" si="1"/>
        <v>30</v>
      </c>
      <c r="D16" s="275" t="s">
        <v>44</v>
      </c>
      <c r="E16" s="140"/>
      <c r="F16" s="134">
        <v>30</v>
      </c>
      <c r="G16" s="276">
        <v>30</v>
      </c>
      <c r="H16" s="277">
        <f t="shared" si="2"/>
        <v>0</v>
      </c>
      <c r="I16" s="278">
        <f t="shared" si="3"/>
        <v>30</v>
      </c>
      <c r="J16" s="277">
        <f t="shared" si="4"/>
        <v>30</v>
      </c>
      <c r="K16" s="421"/>
      <c r="L16" s="422"/>
      <c r="M16" s="363"/>
      <c r="N16" s="423"/>
      <c r="O16" s="279"/>
      <c r="P16" s="280"/>
      <c r="Q16" s="279"/>
      <c r="R16" s="346">
        <v>22.5</v>
      </c>
      <c r="S16" s="363"/>
      <c r="T16" s="396"/>
      <c r="U16" s="397"/>
      <c r="V16" s="397"/>
      <c r="W16" s="397"/>
      <c r="X16" s="397"/>
      <c r="Y16" s="397"/>
      <c r="Z16" s="397"/>
      <c r="AA16" s="397"/>
      <c r="AB16" s="397"/>
      <c r="AC16" s="408"/>
      <c r="AD16" s="345"/>
      <c r="AE16" s="346"/>
      <c r="AF16" s="346"/>
      <c r="AG16" s="346"/>
      <c r="AH16" s="346"/>
      <c r="AI16" s="346"/>
      <c r="AJ16" s="346"/>
      <c r="AK16" s="346"/>
      <c r="AL16" s="346"/>
      <c r="AM16" s="346"/>
      <c r="AN16" s="346"/>
      <c r="AO16" s="363"/>
      <c r="AP16" s="345"/>
      <c r="AQ16" s="346"/>
      <c r="AR16" s="346"/>
      <c r="AS16" s="346"/>
      <c r="AT16" s="346"/>
      <c r="AU16" s="346"/>
      <c r="AV16" s="346"/>
      <c r="AW16" s="363"/>
      <c r="AX16" s="387"/>
      <c r="AY16" s="370"/>
      <c r="AZ16" s="370"/>
      <c r="BA16" s="370"/>
      <c r="BB16" s="370"/>
      <c r="BC16" s="370"/>
      <c r="BD16" s="370"/>
      <c r="BE16" s="370"/>
      <c r="BF16" s="371"/>
      <c r="BG16" s="281"/>
      <c r="BH16" s="282">
        <v>7.5</v>
      </c>
      <c r="BI16" s="345"/>
      <c r="BJ16" s="346"/>
      <c r="BK16" s="346"/>
      <c r="BL16" s="363"/>
      <c r="BM16" s="345"/>
      <c r="BN16" s="346"/>
      <c r="BO16" s="346"/>
      <c r="BP16" s="346"/>
      <c r="BQ16" s="356"/>
    </row>
    <row r="17" spans="1:70">
      <c r="A17" s="506" t="s">
        <v>45</v>
      </c>
      <c r="B17" s="453">
        <v>8</v>
      </c>
      <c r="C17" s="504">
        <f>B17*30</f>
        <v>240</v>
      </c>
      <c r="D17" s="283" t="s">
        <v>42</v>
      </c>
      <c r="E17" s="135"/>
      <c r="F17" s="136">
        <v>120</v>
      </c>
      <c r="G17" s="284">
        <v>120</v>
      </c>
      <c r="H17" s="285">
        <f t="shared" si="2"/>
        <v>0</v>
      </c>
      <c r="I17" s="286">
        <f t="shared" si="3"/>
        <v>120</v>
      </c>
      <c r="J17" s="285">
        <f t="shared" si="4"/>
        <v>120</v>
      </c>
      <c r="K17" s="424"/>
      <c r="L17" s="425"/>
      <c r="M17" s="380"/>
      <c r="N17" s="426"/>
      <c r="O17" s="287"/>
      <c r="P17" s="288"/>
      <c r="Q17" s="287"/>
      <c r="R17" s="348">
        <v>7.5</v>
      </c>
      <c r="S17" s="380"/>
      <c r="T17" s="398"/>
      <c r="U17" s="399"/>
      <c r="V17" s="399"/>
      <c r="W17" s="399"/>
      <c r="X17" s="399"/>
      <c r="Y17" s="399">
        <v>30</v>
      </c>
      <c r="Z17" s="399"/>
      <c r="AA17" s="399"/>
      <c r="AB17" s="399"/>
      <c r="AC17" s="409"/>
      <c r="AD17" s="347"/>
      <c r="AE17" s="348"/>
      <c r="AF17" s="348"/>
      <c r="AG17" s="348"/>
      <c r="AH17" s="348"/>
      <c r="AI17" s="348"/>
      <c r="AJ17" s="348"/>
      <c r="AK17" s="348">
        <v>15</v>
      </c>
      <c r="AL17" s="348"/>
      <c r="AM17" s="348"/>
      <c r="AN17" s="348"/>
      <c r="AO17" s="380"/>
      <c r="AP17" s="347"/>
      <c r="AQ17" s="348"/>
      <c r="AR17" s="348"/>
      <c r="AS17" s="348"/>
      <c r="AT17" s="348"/>
      <c r="AU17" s="348"/>
      <c r="AV17" s="348"/>
      <c r="AW17" s="380"/>
      <c r="AX17" s="388"/>
      <c r="AY17" s="372"/>
      <c r="AZ17" s="372"/>
      <c r="BA17" s="372"/>
      <c r="BB17" s="372"/>
      <c r="BC17" s="372">
        <v>25</v>
      </c>
      <c r="BD17" s="372"/>
      <c r="BE17" s="372"/>
      <c r="BF17" s="373"/>
      <c r="BG17" s="289"/>
      <c r="BH17" s="290">
        <v>42.5</v>
      </c>
      <c r="BI17" s="347"/>
      <c r="BJ17" s="348"/>
      <c r="BK17" s="348"/>
      <c r="BL17" s="380"/>
      <c r="BM17" s="347"/>
      <c r="BN17" s="348"/>
      <c r="BO17" s="348"/>
      <c r="BP17" s="348"/>
      <c r="BQ17" s="357"/>
    </row>
    <row r="18" spans="1:70">
      <c r="A18" s="506"/>
      <c r="B18" s="453"/>
      <c r="C18" s="505"/>
      <c r="D18" s="291" t="s">
        <v>40</v>
      </c>
      <c r="E18" s="132"/>
      <c r="F18" s="131">
        <v>120</v>
      </c>
      <c r="G18" s="292">
        <v>120</v>
      </c>
      <c r="H18" s="293">
        <f t="shared" si="2"/>
        <v>0</v>
      </c>
      <c r="I18" s="294">
        <f t="shared" si="3"/>
        <v>120</v>
      </c>
      <c r="J18" s="293">
        <f t="shared" si="4"/>
        <v>120</v>
      </c>
      <c r="K18" s="427"/>
      <c r="L18" s="428"/>
      <c r="M18" s="381">
        <v>20</v>
      </c>
      <c r="N18" s="429"/>
      <c r="O18" s="295"/>
      <c r="P18" s="296"/>
      <c r="Q18" s="295"/>
      <c r="R18" s="350"/>
      <c r="S18" s="381"/>
      <c r="T18" s="402"/>
      <c r="U18" s="403"/>
      <c r="V18" s="403"/>
      <c r="W18" s="403"/>
      <c r="X18" s="403"/>
      <c r="Y18" s="403"/>
      <c r="Z18" s="403"/>
      <c r="AA18" s="403"/>
      <c r="AB18" s="403"/>
      <c r="AC18" s="410"/>
      <c r="AD18" s="349"/>
      <c r="AE18" s="350"/>
      <c r="AF18" s="350"/>
      <c r="AG18" s="350"/>
      <c r="AH18" s="350"/>
      <c r="AI18" s="350"/>
      <c r="AJ18" s="350"/>
      <c r="AK18" s="350">
        <v>70</v>
      </c>
      <c r="AL18" s="350"/>
      <c r="AM18" s="350"/>
      <c r="AN18" s="350"/>
      <c r="AO18" s="381"/>
      <c r="AP18" s="349"/>
      <c r="AQ18" s="350"/>
      <c r="AR18" s="350"/>
      <c r="AS18" s="350"/>
      <c r="AT18" s="350">
        <v>30</v>
      </c>
      <c r="AU18" s="350"/>
      <c r="AV18" s="350"/>
      <c r="AW18" s="381"/>
      <c r="AX18" s="389"/>
      <c r="AY18" s="374"/>
      <c r="AZ18" s="374"/>
      <c r="BA18" s="374"/>
      <c r="BB18" s="374"/>
      <c r="BC18" s="374"/>
      <c r="BD18" s="374"/>
      <c r="BE18" s="374"/>
      <c r="BF18" s="375"/>
      <c r="BG18" s="297"/>
      <c r="BH18" s="298"/>
      <c r="BI18" s="349"/>
      <c r="BJ18" s="350"/>
      <c r="BK18" s="350"/>
      <c r="BL18" s="381"/>
      <c r="BM18" s="349"/>
      <c r="BN18" s="350"/>
      <c r="BO18" s="350"/>
      <c r="BP18" s="350"/>
      <c r="BQ18" s="358"/>
    </row>
    <row r="19" spans="1:70">
      <c r="A19" s="299" t="s">
        <v>47</v>
      </c>
      <c r="B19" s="300">
        <v>2</v>
      </c>
      <c r="C19" s="301">
        <f>B19*30</f>
        <v>60</v>
      </c>
      <c r="D19" s="302" t="s">
        <v>44</v>
      </c>
      <c r="E19" s="126"/>
      <c r="F19" s="127">
        <v>60</v>
      </c>
      <c r="G19" s="303">
        <v>60</v>
      </c>
      <c r="H19" s="304">
        <f t="shared" si="2"/>
        <v>0</v>
      </c>
      <c r="I19" s="305">
        <f t="shared" si="3"/>
        <v>60</v>
      </c>
      <c r="J19" s="304">
        <f t="shared" si="4"/>
        <v>60</v>
      </c>
      <c r="K19" s="412"/>
      <c r="L19" s="413"/>
      <c r="M19" s="382"/>
      <c r="N19" s="414"/>
      <c r="O19" s="306"/>
      <c r="P19" s="307"/>
      <c r="Q19" s="306"/>
      <c r="R19" s="352"/>
      <c r="S19" s="382"/>
      <c r="T19" s="404"/>
      <c r="U19" s="405"/>
      <c r="V19" s="405"/>
      <c r="W19" s="405"/>
      <c r="X19" s="405"/>
      <c r="Y19" s="405"/>
      <c r="Z19" s="405"/>
      <c r="AA19" s="405"/>
      <c r="AB19" s="405"/>
      <c r="AC19" s="411"/>
      <c r="AD19" s="351"/>
      <c r="AE19" s="352"/>
      <c r="AF19" s="352"/>
      <c r="AG19" s="352"/>
      <c r="AH19" s="352"/>
      <c r="AI19" s="352"/>
      <c r="AJ19" s="352"/>
      <c r="AK19" s="352"/>
      <c r="AL19" s="352"/>
      <c r="AM19" s="352"/>
      <c r="AN19" s="352"/>
      <c r="AO19" s="382"/>
      <c r="AP19" s="351"/>
      <c r="AQ19" s="352"/>
      <c r="AR19" s="352"/>
      <c r="AS19" s="352"/>
      <c r="AT19" s="352"/>
      <c r="AU19" s="352"/>
      <c r="AV19" s="352"/>
      <c r="AW19" s="382"/>
      <c r="AX19" s="390"/>
      <c r="AY19" s="376"/>
      <c r="AZ19" s="376"/>
      <c r="BA19" s="376"/>
      <c r="BB19" s="376"/>
      <c r="BC19" s="376"/>
      <c r="BD19" s="376"/>
      <c r="BE19" s="376"/>
      <c r="BF19" s="377"/>
      <c r="BG19" s="308"/>
      <c r="BH19" s="309"/>
      <c r="BI19" s="351"/>
      <c r="BJ19" s="352"/>
      <c r="BK19" s="352"/>
      <c r="BL19" s="382"/>
      <c r="BM19" s="351"/>
      <c r="BN19" s="352"/>
      <c r="BO19" s="352">
        <v>60</v>
      </c>
      <c r="BP19" s="352"/>
      <c r="BQ19" s="359"/>
    </row>
    <row r="20" spans="1:70" ht="15.75" thickBot="1">
      <c r="A20" s="310" t="s">
        <v>48</v>
      </c>
      <c r="B20" s="311">
        <v>2</v>
      </c>
      <c r="C20" s="312">
        <f>B20*30</f>
        <v>60</v>
      </c>
      <c r="D20" s="313" t="s">
        <v>42</v>
      </c>
      <c r="E20" s="120"/>
      <c r="F20" s="121">
        <v>60</v>
      </c>
      <c r="G20" s="314">
        <v>60</v>
      </c>
      <c r="H20" s="315">
        <f t="shared" si="2"/>
        <v>0</v>
      </c>
      <c r="I20" s="316">
        <f t="shared" si="3"/>
        <v>60</v>
      </c>
      <c r="J20" s="315">
        <f t="shared" si="4"/>
        <v>60</v>
      </c>
      <c r="K20" s="415"/>
      <c r="L20" s="416"/>
      <c r="M20" s="378"/>
      <c r="N20" s="417"/>
      <c r="O20" s="317"/>
      <c r="P20" s="318"/>
      <c r="Q20" s="317"/>
      <c r="R20" s="354"/>
      <c r="S20" s="378"/>
      <c r="T20" s="353"/>
      <c r="U20" s="354"/>
      <c r="V20" s="354"/>
      <c r="W20" s="354"/>
      <c r="X20" s="354"/>
      <c r="Y20" s="354"/>
      <c r="Z20" s="354"/>
      <c r="AA20" s="354"/>
      <c r="AB20" s="354"/>
      <c r="AC20" s="378"/>
      <c r="AD20" s="353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378"/>
      <c r="AP20" s="353"/>
      <c r="AQ20" s="354"/>
      <c r="AR20" s="354"/>
      <c r="AS20" s="354"/>
      <c r="AT20" s="354"/>
      <c r="AU20" s="354"/>
      <c r="AV20" s="354"/>
      <c r="AW20" s="378"/>
      <c r="AX20" s="353"/>
      <c r="AY20" s="354"/>
      <c r="AZ20" s="354"/>
      <c r="BA20" s="354"/>
      <c r="BB20" s="354"/>
      <c r="BC20" s="354"/>
      <c r="BD20" s="354"/>
      <c r="BE20" s="354"/>
      <c r="BF20" s="378"/>
      <c r="BG20" s="319"/>
      <c r="BH20" s="320"/>
      <c r="BI20" s="353"/>
      <c r="BJ20" s="354"/>
      <c r="BK20" s="354">
        <v>60</v>
      </c>
      <c r="BL20" s="378"/>
      <c r="BM20" s="353"/>
      <c r="BN20" s="354"/>
      <c r="BO20" s="354"/>
      <c r="BP20" s="354"/>
      <c r="BQ20" s="360"/>
    </row>
    <row r="21" spans="1:70" s="13" customFormat="1" ht="15.75" thickBot="1">
      <c r="A21" s="2" t="s">
        <v>49</v>
      </c>
      <c r="B21" s="7">
        <f>SUM(B14:B20)</f>
        <v>22</v>
      </c>
      <c r="C21" s="10">
        <f>SUM(C14:C20)</f>
        <v>660</v>
      </c>
      <c r="D21" s="78"/>
      <c r="E21" s="52">
        <f t="shared" ref="E21:F21" si="5">SUM(E14:E20)</f>
        <v>180</v>
      </c>
      <c r="F21" s="53">
        <f t="shared" si="5"/>
        <v>480</v>
      </c>
      <c r="G21" s="66">
        <f>SUM(G14:G20)</f>
        <v>480</v>
      </c>
      <c r="H21" s="57">
        <f>SUM(H14:H20)</f>
        <v>180</v>
      </c>
      <c r="I21" s="54">
        <f>SUM(I14:I20)</f>
        <v>480</v>
      </c>
      <c r="J21" s="57">
        <f>SUM(J14:J20)</f>
        <v>660</v>
      </c>
      <c r="K21" s="418">
        <f>SUM(K14:L20)</f>
        <v>45</v>
      </c>
      <c r="L21" s="419"/>
      <c r="M21" s="379">
        <f>SUM(M14:N20)</f>
        <v>45</v>
      </c>
      <c r="N21" s="420"/>
      <c r="O21" s="79">
        <f>SUM(O14:O20)</f>
        <v>10</v>
      </c>
      <c r="P21" s="80">
        <f>SUM(P14:P20)</f>
        <v>20</v>
      </c>
      <c r="Q21" s="79">
        <f>SUM(Q14:Q20)</f>
        <v>0</v>
      </c>
      <c r="R21" s="330">
        <f>SUM(R14:S20)</f>
        <v>30</v>
      </c>
      <c r="S21" s="379"/>
      <c r="T21" s="406">
        <f>SUM(T14:X20)</f>
        <v>25</v>
      </c>
      <c r="U21" s="391"/>
      <c r="V21" s="391"/>
      <c r="W21" s="391"/>
      <c r="X21" s="391"/>
      <c r="Y21" s="391">
        <f>SUM(Y14:AC20)</f>
        <v>35</v>
      </c>
      <c r="Z21" s="391"/>
      <c r="AA21" s="391"/>
      <c r="AB21" s="391"/>
      <c r="AC21" s="392"/>
      <c r="AD21" s="365">
        <f>SUM(AD14:AJ20)</f>
        <v>35</v>
      </c>
      <c r="AE21" s="330"/>
      <c r="AF21" s="330"/>
      <c r="AG21" s="330"/>
      <c r="AH21" s="330"/>
      <c r="AI21" s="330"/>
      <c r="AJ21" s="330"/>
      <c r="AK21" s="330">
        <f>SUM(AK14:AO20)</f>
        <v>85</v>
      </c>
      <c r="AL21" s="330"/>
      <c r="AM21" s="330"/>
      <c r="AN21" s="330"/>
      <c r="AO21" s="379"/>
      <c r="AP21" s="365">
        <f>SUM(AP14:AS20)</f>
        <v>10</v>
      </c>
      <c r="AQ21" s="330"/>
      <c r="AR21" s="330"/>
      <c r="AS21" s="330"/>
      <c r="AT21" s="330">
        <f>SUM(AT14:AW20)</f>
        <v>50</v>
      </c>
      <c r="AU21" s="330"/>
      <c r="AV21" s="330"/>
      <c r="AW21" s="379"/>
      <c r="AX21" s="365">
        <f>SUM(AX14:BB20)</f>
        <v>35</v>
      </c>
      <c r="AY21" s="330"/>
      <c r="AZ21" s="330"/>
      <c r="BA21" s="330"/>
      <c r="BB21" s="330"/>
      <c r="BC21" s="330">
        <f>SUM(BC14:BF20)</f>
        <v>25</v>
      </c>
      <c r="BD21" s="330"/>
      <c r="BE21" s="330"/>
      <c r="BF21" s="379"/>
      <c r="BG21" s="82">
        <f>SUM(BG14:BG20)</f>
        <v>10</v>
      </c>
      <c r="BH21" s="83">
        <f>SUM(BH14:BH20)</f>
        <v>50</v>
      </c>
      <c r="BI21" s="365">
        <f>SUM(BI14:BJ20)</f>
        <v>10</v>
      </c>
      <c r="BJ21" s="330"/>
      <c r="BK21" s="330">
        <f>SUM(BK14:BL20)</f>
        <v>80</v>
      </c>
      <c r="BL21" s="379"/>
      <c r="BM21" s="365">
        <f>SUM(BM14:BN20)</f>
        <v>0</v>
      </c>
      <c r="BN21" s="330"/>
      <c r="BO21" s="330">
        <f>SUM(BO14:BQ20)</f>
        <v>60</v>
      </c>
      <c r="BP21" s="330"/>
      <c r="BQ21" s="331"/>
    </row>
    <row r="22" spans="1:70" s="77" customFormat="1" ht="15.75" thickBot="1">
      <c r="E22" s="438">
        <f>SUM(E21:F21)</f>
        <v>660</v>
      </c>
      <c r="F22" s="439"/>
      <c r="I22" s="81" t="s">
        <v>136</v>
      </c>
      <c r="J22" s="10">
        <f>SUM(O22:BQ22)</f>
        <v>0</v>
      </c>
      <c r="K22" s="364">
        <f>K21-K8</f>
        <v>15</v>
      </c>
      <c r="L22" s="338"/>
      <c r="M22" s="393">
        <f>M21-K10-K9</f>
        <v>-15</v>
      </c>
      <c r="N22" s="435"/>
      <c r="O22" s="64">
        <f>O21-O8</f>
        <v>0</v>
      </c>
      <c r="P22" s="67">
        <f>P21-O9-O10</f>
        <v>0</v>
      </c>
      <c r="Q22" s="64">
        <f>Q21-Q8</f>
        <v>0</v>
      </c>
      <c r="R22" s="393">
        <f>R21-Q9-Q10</f>
        <v>0</v>
      </c>
      <c r="S22" s="435"/>
      <c r="T22" s="433">
        <f>T21-T8</f>
        <v>0</v>
      </c>
      <c r="U22" s="434"/>
      <c r="V22" s="434"/>
      <c r="W22" s="434"/>
      <c r="X22" s="490"/>
      <c r="Y22" s="393">
        <f>Y21-T9-T10</f>
        <v>0</v>
      </c>
      <c r="Z22" s="434"/>
      <c r="AA22" s="434"/>
      <c r="AB22" s="434"/>
      <c r="AC22" s="435"/>
      <c r="AD22" s="433">
        <f>AD21-AD8</f>
        <v>0</v>
      </c>
      <c r="AE22" s="434"/>
      <c r="AF22" s="434"/>
      <c r="AG22" s="434"/>
      <c r="AH22" s="434"/>
      <c r="AI22" s="434"/>
      <c r="AJ22" s="490"/>
      <c r="AK22" s="393">
        <f>AK21-AD9-AD10</f>
        <v>0</v>
      </c>
      <c r="AL22" s="434"/>
      <c r="AM22" s="434"/>
      <c r="AN22" s="434"/>
      <c r="AO22" s="435"/>
      <c r="AP22" s="433">
        <f>AP21-AP8</f>
        <v>0</v>
      </c>
      <c r="AQ22" s="434"/>
      <c r="AR22" s="434"/>
      <c r="AS22" s="435"/>
      <c r="AT22" s="433">
        <f>AT21-AP9-AP10</f>
        <v>0</v>
      </c>
      <c r="AU22" s="434"/>
      <c r="AV22" s="434"/>
      <c r="AW22" s="435"/>
      <c r="AX22" s="433">
        <f>AX21-AX8</f>
        <v>0</v>
      </c>
      <c r="AY22" s="434"/>
      <c r="AZ22" s="434"/>
      <c r="BA22" s="434"/>
      <c r="BB22" s="490"/>
      <c r="BC22" s="393">
        <f>BC21-AX9-AX10</f>
        <v>0</v>
      </c>
      <c r="BD22" s="434"/>
      <c r="BE22" s="434"/>
      <c r="BF22" s="435"/>
      <c r="BG22" s="84">
        <f>BG21-BG8</f>
        <v>0</v>
      </c>
      <c r="BH22" s="85">
        <f>BH21-BG9-BG10</f>
        <v>0</v>
      </c>
      <c r="BI22" s="438">
        <f>BI21-BI8</f>
        <v>0</v>
      </c>
      <c r="BJ22" s="515"/>
      <c r="BK22" s="516">
        <f>BK21-BI9-BI10</f>
        <v>0</v>
      </c>
      <c r="BL22" s="439"/>
      <c r="BM22" s="433">
        <f>BM21-BM8</f>
        <v>-20</v>
      </c>
      <c r="BN22" s="490"/>
      <c r="BO22" s="393">
        <f>BO21-BM9-BM10</f>
        <v>20</v>
      </c>
      <c r="BP22" s="434"/>
      <c r="BQ22" s="435"/>
      <c r="BR22" s="10">
        <f>J21-BR11</f>
        <v>0</v>
      </c>
    </row>
    <row r="23" spans="1:70" ht="15.75" thickBot="1">
      <c r="E23" s="1"/>
      <c r="F23" s="1"/>
      <c r="G23" s="1"/>
      <c r="H23" s="430">
        <f>H21+I21</f>
        <v>660</v>
      </c>
      <c r="I23" s="432"/>
      <c r="J23" s="1"/>
      <c r="K23" s="486">
        <f>SUM(K22:N22)</f>
        <v>0</v>
      </c>
      <c r="L23" s="517"/>
      <c r="M23" s="517"/>
      <c r="N23" s="487"/>
      <c r="O23" s="513">
        <f>SUM(O22:P22)</f>
        <v>0</v>
      </c>
      <c r="P23" s="488"/>
      <c r="Q23" s="486">
        <f>SUM(Q22:S22)</f>
        <v>0</v>
      </c>
      <c r="R23" s="517"/>
      <c r="S23" s="487"/>
      <c r="T23" s="486">
        <f>SUM(T22:AC22)</f>
        <v>0</v>
      </c>
      <c r="U23" s="517"/>
      <c r="V23" s="517"/>
      <c r="W23" s="517"/>
      <c r="X23" s="517"/>
      <c r="Y23" s="517"/>
      <c r="Z23" s="517"/>
      <c r="AA23" s="517"/>
      <c r="AB23" s="517"/>
      <c r="AC23" s="487"/>
      <c r="AD23" s="486">
        <f>SUM(AD22:AO22)</f>
        <v>0</v>
      </c>
      <c r="AE23" s="517"/>
      <c r="AF23" s="517"/>
      <c r="AG23" s="517"/>
      <c r="AH23" s="517"/>
      <c r="AI23" s="517"/>
      <c r="AJ23" s="517"/>
      <c r="AK23" s="517"/>
      <c r="AL23" s="517"/>
      <c r="AM23" s="517"/>
      <c r="AN23" s="517"/>
      <c r="AO23" s="487"/>
      <c r="AP23" s="486">
        <f>SUM(AP22:AW22)</f>
        <v>0</v>
      </c>
      <c r="AQ23" s="517"/>
      <c r="AR23" s="517"/>
      <c r="AS23" s="517"/>
      <c r="AT23" s="517"/>
      <c r="AU23" s="517"/>
      <c r="AV23" s="517"/>
      <c r="AW23" s="487"/>
      <c r="AX23" s="486">
        <f>SUM(AX22:BF22)</f>
        <v>0</v>
      </c>
      <c r="AY23" s="517"/>
      <c r="AZ23" s="517"/>
      <c r="BA23" s="517"/>
      <c r="BB23" s="517"/>
      <c r="BC23" s="517"/>
      <c r="BD23" s="517"/>
      <c r="BE23" s="517"/>
      <c r="BF23" s="487"/>
      <c r="BG23" s="486">
        <f>SUM(BG22:BH22)</f>
        <v>0</v>
      </c>
      <c r="BH23" s="487"/>
      <c r="BI23" s="486">
        <f>SUM(BI22:BL22)</f>
        <v>0</v>
      </c>
      <c r="BJ23" s="517"/>
      <c r="BK23" s="517"/>
      <c r="BL23" s="487"/>
      <c r="BM23" s="486">
        <f>SUM(BM22:BQ22)</f>
        <v>0</v>
      </c>
      <c r="BN23" s="517"/>
      <c r="BO23" s="517"/>
      <c r="BP23" s="517"/>
      <c r="BQ23" s="487"/>
    </row>
    <row r="24" spans="1:70">
      <c r="E24" s="1"/>
      <c r="F24" s="1"/>
      <c r="G24" s="1"/>
      <c r="H24" s="41"/>
      <c r="I24" s="41"/>
      <c r="J24" s="1"/>
    </row>
    <row r="25" spans="1:70">
      <c r="E25" s="1"/>
      <c r="F25" s="1"/>
      <c r="G25" s="1"/>
      <c r="H25" s="41"/>
      <c r="I25" s="41"/>
      <c r="J25" s="1"/>
    </row>
  </sheetData>
  <sheetProtection selectLockedCells="1" selectUnlockedCells="1"/>
  <mergeCells count="244">
    <mergeCell ref="BI22:BJ22"/>
    <mergeCell ref="BK22:BL22"/>
    <mergeCell ref="BM22:BN22"/>
    <mergeCell ref="BO22:BQ22"/>
    <mergeCell ref="E22:F22"/>
    <mergeCell ref="H23:I23"/>
    <mergeCell ref="K23:N23"/>
    <mergeCell ref="O23:P23"/>
    <mergeCell ref="Q23:S23"/>
    <mergeCell ref="T23:AC23"/>
    <mergeCell ref="AD23:AO23"/>
    <mergeCell ref="AP23:AW23"/>
    <mergeCell ref="AX23:BF23"/>
    <mergeCell ref="BG23:BH23"/>
    <mergeCell ref="BI23:BL23"/>
    <mergeCell ref="BM23:BQ23"/>
    <mergeCell ref="C17:C18"/>
    <mergeCell ref="A17:A18"/>
    <mergeCell ref="B17:B18"/>
    <mergeCell ref="K15:L15"/>
    <mergeCell ref="M14:N14"/>
    <mergeCell ref="K14:L14"/>
    <mergeCell ref="M15:N15"/>
    <mergeCell ref="R18:S18"/>
    <mergeCell ref="AD5:AO5"/>
    <mergeCell ref="Q6:S6"/>
    <mergeCell ref="AD10:AO10"/>
    <mergeCell ref="AD9:AO9"/>
    <mergeCell ref="AD8:AO8"/>
    <mergeCell ref="AD7:AO7"/>
    <mergeCell ref="AD6:AO6"/>
    <mergeCell ref="AD11:AE11"/>
    <mergeCell ref="AF11:AG11"/>
    <mergeCell ref="AH11:AI11"/>
    <mergeCell ref="AJ11:AK11"/>
    <mergeCell ref="AL11:AM11"/>
    <mergeCell ref="AN11:AO11"/>
    <mergeCell ref="BG5:BH5"/>
    <mergeCell ref="BG11:BH11"/>
    <mergeCell ref="K22:L22"/>
    <mergeCell ref="M22:N22"/>
    <mergeCell ref="R22:S22"/>
    <mergeCell ref="T22:X22"/>
    <mergeCell ref="Y22:AC22"/>
    <mergeCell ref="AD22:AJ22"/>
    <mergeCell ref="AK22:AO22"/>
    <mergeCell ref="AP22:AS22"/>
    <mergeCell ref="AT22:AW22"/>
    <mergeCell ref="AX22:BB22"/>
    <mergeCell ref="BC22:BF22"/>
    <mergeCell ref="T6:AC6"/>
    <mergeCell ref="K5:AC5"/>
    <mergeCell ref="AA11:AC11"/>
    <mergeCell ref="T11:W11"/>
    <mergeCell ref="X11:Z11"/>
    <mergeCell ref="K6:N6"/>
    <mergeCell ref="AP10:AW10"/>
    <mergeCell ref="AP9:AW9"/>
    <mergeCell ref="AP8:AW8"/>
    <mergeCell ref="AP7:AW7"/>
    <mergeCell ref="AP6:AW6"/>
    <mergeCell ref="A3:G3"/>
    <mergeCell ref="Q12:S12"/>
    <mergeCell ref="T10:AC10"/>
    <mergeCell ref="T9:AC9"/>
    <mergeCell ref="T8:AC8"/>
    <mergeCell ref="T7:AC7"/>
    <mergeCell ref="K11:N11"/>
    <mergeCell ref="Q10:S10"/>
    <mergeCell ref="Q9:S9"/>
    <mergeCell ref="Q8:S8"/>
    <mergeCell ref="Q7:S7"/>
    <mergeCell ref="K7:N7"/>
    <mergeCell ref="K9:N9"/>
    <mergeCell ref="K8:N8"/>
    <mergeCell ref="K10:N10"/>
    <mergeCell ref="O12:P12"/>
    <mergeCell ref="H12:I12"/>
    <mergeCell ref="A12:G12"/>
    <mergeCell ref="BI9:BL9"/>
    <mergeCell ref="BI8:BL8"/>
    <mergeCell ref="BI7:BL7"/>
    <mergeCell ref="BI6:BL6"/>
    <mergeCell ref="AZ12:BA12"/>
    <mergeCell ref="BB12:BC12"/>
    <mergeCell ref="BD12:BE12"/>
    <mergeCell ref="AX10:BF10"/>
    <mergeCell ref="AX9:BF9"/>
    <mergeCell ref="AX8:BF8"/>
    <mergeCell ref="AX12:AY12"/>
    <mergeCell ref="AX7:BF7"/>
    <mergeCell ref="AX6:BF6"/>
    <mergeCell ref="BM6:BQ6"/>
    <mergeCell ref="BI5:BQ5"/>
    <mergeCell ref="K13:L13"/>
    <mergeCell ref="M13:N13"/>
    <mergeCell ref="O6:P6"/>
    <mergeCell ref="O7:P7"/>
    <mergeCell ref="O8:P8"/>
    <mergeCell ref="O9:P9"/>
    <mergeCell ref="O10:P10"/>
    <mergeCell ref="O11:P11"/>
    <mergeCell ref="BM11:BN11"/>
    <mergeCell ref="BP11:BQ11"/>
    <mergeCell ref="BM10:BQ10"/>
    <mergeCell ref="BM9:BQ9"/>
    <mergeCell ref="BM8:BQ8"/>
    <mergeCell ref="BM7:BQ7"/>
    <mergeCell ref="AP5:BF5"/>
    <mergeCell ref="BK11:BL11"/>
    <mergeCell ref="BI10:BL10"/>
    <mergeCell ref="AP13:AS13"/>
    <mergeCell ref="AT13:AW13"/>
    <mergeCell ref="BC13:BF13"/>
    <mergeCell ref="BI13:BJ13"/>
    <mergeCell ref="BK13:BL13"/>
    <mergeCell ref="K19:L19"/>
    <mergeCell ref="M19:N19"/>
    <mergeCell ref="K20:L20"/>
    <mergeCell ref="M20:N20"/>
    <mergeCell ref="K21:L21"/>
    <mergeCell ref="M21:N21"/>
    <mergeCell ref="K16:L16"/>
    <mergeCell ref="M16:N16"/>
    <mergeCell ref="K17:L17"/>
    <mergeCell ref="M17:N17"/>
    <mergeCell ref="K18:L18"/>
    <mergeCell ref="M18:N18"/>
    <mergeCell ref="R19:S19"/>
    <mergeCell ref="R20:S20"/>
    <mergeCell ref="R21:S21"/>
    <mergeCell ref="T13:X13"/>
    <mergeCell ref="Y13:AC13"/>
    <mergeCell ref="T14:X14"/>
    <mergeCell ref="T15:X15"/>
    <mergeCell ref="T16:X16"/>
    <mergeCell ref="T17:X17"/>
    <mergeCell ref="R13:S13"/>
    <mergeCell ref="R14:S14"/>
    <mergeCell ref="R15:S15"/>
    <mergeCell ref="R16:S16"/>
    <mergeCell ref="R17:S17"/>
    <mergeCell ref="T18:X18"/>
    <mergeCell ref="T19:X19"/>
    <mergeCell ref="T20:X20"/>
    <mergeCell ref="T21:X21"/>
    <mergeCell ref="Y14:AC14"/>
    <mergeCell ref="Y15:AC15"/>
    <mergeCell ref="Y16:AC16"/>
    <mergeCell ref="Y17:AC17"/>
    <mergeCell ref="Y18:AC18"/>
    <mergeCell ref="Y19:AC19"/>
    <mergeCell ref="Y20:AC20"/>
    <mergeCell ref="Y21:AC21"/>
    <mergeCell ref="AD13:AJ13"/>
    <mergeCell ref="AK13:AO13"/>
    <mergeCell ref="AD14:AJ14"/>
    <mergeCell ref="AD15:AJ15"/>
    <mergeCell ref="AD16:AJ16"/>
    <mergeCell ref="AD17:AJ17"/>
    <mergeCell ref="AD18:AJ18"/>
    <mergeCell ref="AD19:AJ19"/>
    <mergeCell ref="AP14:AS14"/>
    <mergeCell ref="AP15:AS15"/>
    <mergeCell ref="AP16:AS16"/>
    <mergeCell ref="AP17:AS17"/>
    <mergeCell ref="AD20:AJ20"/>
    <mergeCell ref="AD21:AJ21"/>
    <mergeCell ref="AK14:AO14"/>
    <mergeCell ref="AK15:AO15"/>
    <mergeCell ref="AK16:AO16"/>
    <mergeCell ref="AK17:AO17"/>
    <mergeCell ref="AK18:AO18"/>
    <mergeCell ref="AK19:AO19"/>
    <mergeCell ref="AK20:AO20"/>
    <mergeCell ref="AK21:AO21"/>
    <mergeCell ref="AP18:AS18"/>
    <mergeCell ref="AP19:AS19"/>
    <mergeCell ref="AP20:AS20"/>
    <mergeCell ref="AP21:AS21"/>
    <mergeCell ref="AT14:AW14"/>
    <mergeCell ref="AT15:AW15"/>
    <mergeCell ref="AT16:AW16"/>
    <mergeCell ref="AT17:AW17"/>
    <mergeCell ref="AT18:AW18"/>
    <mergeCell ref="AT19:AW19"/>
    <mergeCell ref="AT20:AW20"/>
    <mergeCell ref="AT21:AW21"/>
    <mergeCell ref="AX13:BB13"/>
    <mergeCell ref="AX14:BB14"/>
    <mergeCell ref="AX15:BB15"/>
    <mergeCell ref="AX16:BB16"/>
    <mergeCell ref="AX17:BB17"/>
    <mergeCell ref="AX18:BB18"/>
    <mergeCell ref="AX19:BB19"/>
    <mergeCell ref="AX20:BB20"/>
    <mergeCell ref="AX21:BB21"/>
    <mergeCell ref="BC14:BF14"/>
    <mergeCell ref="BC15:BF15"/>
    <mergeCell ref="BC16:BF16"/>
    <mergeCell ref="BC17:BF17"/>
    <mergeCell ref="BC18:BF18"/>
    <mergeCell ref="BC19:BF19"/>
    <mergeCell ref="BC20:BF20"/>
    <mergeCell ref="BC21:BF21"/>
    <mergeCell ref="BK17:BL17"/>
    <mergeCell ref="BK18:BL18"/>
    <mergeCell ref="BK19:BL19"/>
    <mergeCell ref="BK20:BL20"/>
    <mergeCell ref="BK21:BL21"/>
    <mergeCell ref="BM13:BN13"/>
    <mergeCell ref="BM21:BN21"/>
    <mergeCell ref="BI14:BJ14"/>
    <mergeCell ref="BI15:BJ15"/>
    <mergeCell ref="BI16:BJ16"/>
    <mergeCell ref="BI17:BJ17"/>
    <mergeCell ref="BI18:BJ18"/>
    <mergeCell ref="BI19:BJ19"/>
    <mergeCell ref="BI20:BJ20"/>
    <mergeCell ref="BI21:BJ21"/>
    <mergeCell ref="BO21:BQ21"/>
    <mergeCell ref="BG6:BH6"/>
    <mergeCell ref="BG7:BH7"/>
    <mergeCell ref="BG8:BH8"/>
    <mergeCell ref="BG9:BH9"/>
    <mergeCell ref="BG10:BH10"/>
    <mergeCell ref="BO13:BQ13"/>
    <mergeCell ref="BM14:BN14"/>
    <mergeCell ref="BO14:BQ14"/>
    <mergeCell ref="BM15:BN15"/>
    <mergeCell ref="BM16:BN16"/>
    <mergeCell ref="BM17:BN17"/>
    <mergeCell ref="BM18:BN18"/>
    <mergeCell ref="BM19:BN19"/>
    <mergeCell ref="BM20:BN20"/>
    <mergeCell ref="BO15:BQ15"/>
    <mergeCell ref="BO16:BQ16"/>
    <mergeCell ref="BO17:BQ17"/>
    <mergeCell ref="BO18:BQ18"/>
    <mergeCell ref="BO19:BQ19"/>
    <mergeCell ref="BO20:BQ20"/>
    <mergeCell ref="BK14:BL14"/>
    <mergeCell ref="BK15:BL15"/>
    <mergeCell ref="BK16:BL16"/>
  </mergeCells>
  <conditionalFormatting sqref="H14">
    <cfRule type="cellIs" dxfId="56" priority="41" operator="notEqual">
      <formula>$E$14</formula>
    </cfRule>
  </conditionalFormatting>
  <conditionalFormatting sqref="H15">
    <cfRule type="cellIs" dxfId="55" priority="40" operator="notEqual">
      <formula>$E$15</formula>
    </cfRule>
  </conditionalFormatting>
  <conditionalFormatting sqref="H16">
    <cfRule type="cellIs" dxfId="54" priority="39" operator="notEqual">
      <formula>$E$16</formula>
    </cfRule>
  </conditionalFormatting>
  <conditionalFormatting sqref="H17">
    <cfRule type="cellIs" dxfId="53" priority="38" operator="notEqual">
      <formula>$E$17</formula>
    </cfRule>
  </conditionalFormatting>
  <conditionalFormatting sqref="H18">
    <cfRule type="cellIs" dxfId="52" priority="37" operator="notEqual">
      <formula>$E$18</formula>
    </cfRule>
  </conditionalFormatting>
  <conditionalFormatting sqref="H19">
    <cfRule type="cellIs" dxfId="51" priority="36" operator="notEqual">
      <formula>$E$19</formula>
    </cfRule>
  </conditionalFormatting>
  <conditionalFormatting sqref="H20">
    <cfRule type="cellIs" dxfId="50" priority="35" operator="notEqual">
      <formula>$E$20</formula>
    </cfRule>
  </conditionalFormatting>
  <conditionalFormatting sqref="I14">
    <cfRule type="cellIs" dxfId="49" priority="34" operator="notEqual">
      <formula>$F$14</formula>
    </cfRule>
  </conditionalFormatting>
  <conditionalFormatting sqref="I15">
    <cfRule type="cellIs" dxfId="48" priority="33" operator="notEqual">
      <formula>$F$15</formula>
    </cfRule>
  </conditionalFormatting>
  <conditionalFormatting sqref="I16">
    <cfRule type="cellIs" dxfId="47" priority="32" operator="notEqual">
      <formula>$F$16</formula>
    </cfRule>
  </conditionalFormatting>
  <conditionalFormatting sqref="I17">
    <cfRule type="cellIs" dxfId="46" priority="31" operator="notEqual">
      <formula>$F$17</formula>
    </cfRule>
  </conditionalFormatting>
  <conditionalFormatting sqref="I18">
    <cfRule type="cellIs" dxfId="45" priority="30" operator="notEqual">
      <formula>$F$18</formula>
    </cfRule>
  </conditionalFormatting>
  <conditionalFormatting sqref="I19">
    <cfRule type="cellIs" dxfId="44" priority="29" operator="notEqual">
      <formula>$F$19</formula>
    </cfRule>
  </conditionalFormatting>
  <conditionalFormatting sqref="I20">
    <cfRule type="cellIs" dxfId="43" priority="28" operator="notEqual">
      <formula>$F$20</formula>
    </cfRule>
  </conditionalFormatting>
  <conditionalFormatting sqref="K21:L21">
    <cfRule type="cellIs" dxfId="42" priority="27" operator="notEqual">
      <formula>$K$8</formula>
    </cfRule>
  </conditionalFormatting>
  <conditionalFormatting sqref="M21:N21">
    <cfRule type="cellIs" dxfId="41" priority="25" operator="notEqual">
      <formula>$K$9+$K$10</formula>
    </cfRule>
  </conditionalFormatting>
  <conditionalFormatting sqref="O21">
    <cfRule type="cellIs" dxfId="40" priority="24" operator="notEqual">
      <formula>$O$8</formula>
    </cfRule>
  </conditionalFormatting>
  <conditionalFormatting sqref="P21">
    <cfRule type="cellIs" dxfId="39" priority="23" operator="notEqual">
      <formula>$O$9+$O$10</formula>
    </cfRule>
  </conditionalFormatting>
  <conditionalFormatting sqref="Q21">
    <cfRule type="cellIs" dxfId="38" priority="21" operator="notEqual">
      <formula>$Q$8</formula>
    </cfRule>
  </conditionalFormatting>
  <conditionalFormatting sqref="R21:S21">
    <cfRule type="cellIs" dxfId="37" priority="20" operator="notEqual">
      <formula>$Q$9+$Q$10</formula>
    </cfRule>
  </conditionalFormatting>
  <conditionalFormatting sqref="T21:X21">
    <cfRule type="cellIs" dxfId="36" priority="19" operator="notEqual">
      <formula>$T$8</formula>
    </cfRule>
  </conditionalFormatting>
  <conditionalFormatting sqref="Y21:AC21">
    <cfRule type="cellIs" dxfId="35" priority="18" operator="notEqual">
      <formula>$T$9+$T$10</formula>
    </cfRule>
  </conditionalFormatting>
  <conditionalFormatting sqref="AD21:AJ21">
    <cfRule type="cellIs" dxfId="34" priority="16" operator="notEqual">
      <formula>$AD$8</formula>
    </cfRule>
  </conditionalFormatting>
  <conditionalFormatting sqref="AK21:AO21">
    <cfRule type="cellIs" dxfId="33" priority="15" operator="notEqual">
      <formula>$AD$9+$AD$10</formula>
    </cfRule>
  </conditionalFormatting>
  <conditionalFormatting sqref="AP21:AS21">
    <cfRule type="cellIs" dxfId="32" priority="14" operator="notEqual">
      <formula>$AP$8</formula>
    </cfRule>
  </conditionalFormatting>
  <conditionalFormatting sqref="AT21:AW21">
    <cfRule type="cellIs" dxfId="31" priority="13" operator="notEqual">
      <formula>$AP$9+$AP$10</formula>
    </cfRule>
  </conditionalFormatting>
  <conditionalFormatting sqref="AX21:BB21">
    <cfRule type="cellIs" dxfId="30" priority="12" operator="notEqual">
      <formula>$AX$8</formula>
    </cfRule>
  </conditionalFormatting>
  <conditionalFormatting sqref="BC21:BF21">
    <cfRule type="cellIs" dxfId="29" priority="11" operator="notEqual">
      <formula>$AX$9+$AX$10</formula>
    </cfRule>
  </conditionalFormatting>
  <conditionalFormatting sqref="BG21">
    <cfRule type="cellIs" dxfId="28" priority="10" operator="notEqual">
      <formula>$BG$8</formula>
    </cfRule>
  </conditionalFormatting>
  <conditionalFormatting sqref="BH21">
    <cfRule type="cellIs" dxfId="27" priority="8" operator="notEqual">
      <formula>$BG$9+$BG$10</formula>
    </cfRule>
  </conditionalFormatting>
  <conditionalFormatting sqref="BI21:BJ21">
    <cfRule type="cellIs" dxfId="26" priority="7" operator="notEqual">
      <formula>$BI$8</formula>
    </cfRule>
  </conditionalFormatting>
  <conditionalFormatting sqref="BK21:BL21">
    <cfRule type="cellIs" dxfId="25" priority="5" operator="notEqual">
      <formula>$BI$9+$BI$10</formula>
    </cfRule>
  </conditionalFormatting>
  <conditionalFormatting sqref="BM21:BN21">
    <cfRule type="cellIs" dxfId="24" priority="3" operator="notEqual">
      <formula>$BM$8</formula>
    </cfRule>
  </conditionalFormatting>
  <conditionalFormatting sqref="BO21:BQ21">
    <cfRule type="cellIs" dxfId="23" priority="2" operator="notEqual">
      <formula>$BM$9+$BM$10</formula>
    </cfRule>
  </conditionalFormatting>
  <conditionalFormatting sqref="K23:BQ23 BR22">
    <cfRule type="cellIs" dxfId="22" priority="1" operator="notEqual">
      <formula>0</formula>
    </cfRule>
  </conditionalFormatting>
  <pageMargins left="0.23622047244094491" right="0.19685039370078741" top="0.35433070866141736" bottom="0.35433070866141736" header="0.31496062992125984" footer="0.31496062992125984"/>
  <pageSetup paperSize="8" scale="5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44"/>
  <sheetViews>
    <sheetView showGridLines="0" zoomScale="50" zoomScaleNormal="50" workbookViewId="0">
      <selection activeCell="W2" sqref="W2"/>
    </sheetView>
  </sheetViews>
  <sheetFormatPr baseColWidth="10" defaultRowHeight="15"/>
  <cols>
    <col min="1" max="1" width="41" customWidth="1"/>
    <col min="2" max="2" width="12.85546875" customWidth="1"/>
    <col min="3" max="3" width="39.7109375" customWidth="1"/>
    <col min="4" max="4" width="9.28515625" customWidth="1"/>
    <col min="5" max="5" width="7.140625" customWidth="1"/>
    <col min="6" max="6" width="6.7109375" bestFit="1" customWidth="1"/>
    <col min="7" max="37" width="8.7109375" customWidth="1"/>
    <col min="38" max="39" width="8.7109375" style="77" customWidth="1"/>
    <col min="40" max="40" width="8.7109375" customWidth="1"/>
    <col min="41" max="41" width="7" customWidth="1"/>
    <col min="42" max="42" width="7.28515625" customWidth="1"/>
  </cols>
  <sheetData>
    <row r="1" spans="1:39" s="41" customFormat="1" ht="15.75" thickBot="1">
      <c r="A1" s="51"/>
      <c r="B1" s="51"/>
      <c r="C1" s="130" t="s">
        <v>33</v>
      </c>
      <c r="D1" s="51"/>
      <c r="E1" s="51"/>
      <c r="F1" s="51"/>
      <c r="G1" s="129">
        <f>SUM(G3:G32)</f>
        <v>22</v>
      </c>
      <c r="H1" s="129">
        <f t="shared" ref="H1:AJ1" si="0">SUM(H3:H32)</f>
        <v>22</v>
      </c>
      <c r="I1" s="129">
        <f t="shared" si="0"/>
        <v>22</v>
      </c>
      <c r="J1" s="129">
        <f t="shared" si="0"/>
        <v>22</v>
      </c>
      <c r="K1" s="129">
        <f t="shared" si="0"/>
        <v>22</v>
      </c>
      <c r="L1" s="129">
        <f t="shared" si="0"/>
        <v>22</v>
      </c>
      <c r="M1" s="129">
        <f t="shared" si="0"/>
        <v>22</v>
      </c>
      <c r="N1" s="129">
        <f t="shared" si="0"/>
        <v>22</v>
      </c>
      <c r="O1" s="129">
        <f t="shared" si="0"/>
        <v>22</v>
      </c>
      <c r="P1" s="129">
        <f t="shared" si="0"/>
        <v>22</v>
      </c>
      <c r="Q1" s="129">
        <f t="shared" si="0"/>
        <v>22</v>
      </c>
      <c r="R1" s="129">
        <f t="shared" si="0"/>
        <v>22</v>
      </c>
      <c r="S1" s="129">
        <f t="shared" si="0"/>
        <v>22</v>
      </c>
      <c r="T1" s="129">
        <f t="shared" si="0"/>
        <v>22</v>
      </c>
      <c r="U1" s="129">
        <f t="shared" si="0"/>
        <v>22</v>
      </c>
      <c r="V1" s="129">
        <f t="shared" si="0"/>
        <v>22</v>
      </c>
      <c r="W1" s="129">
        <f t="shared" si="0"/>
        <v>22</v>
      </c>
      <c r="X1" s="129">
        <f t="shared" si="0"/>
        <v>22</v>
      </c>
      <c r="Y1" s="129">
        <f t="shared" si="0"/>
        <v>22</v>
      </c>
      <c r="Z1" s="129">
        <f t="shared" si="0"/>
        <v>22</v>
      </c>
      <c r="AA1" s="129">
        <f t="shared" si="0"/>
        <v>22</v>
      </c>
      <c r="AB1" s="129">
        <f t="shared" si="0"/>
        <v>22</v>
      </c>
      <c r="AC1" s="129">
        <f t="shared" si="0"/>
        <v>22</v>
      </c>
      <c r="AD1" s="129">
        <f t="shared" si="0"/>
        <v>22</v>
      </c>
      <c r="AE1" s="129">
        <f t="shared" si="0"/>
        <v>22</v>
      </c>
      <c r="AF1" s="129">
        <f t="shared" si="0"/>
        <v>22</v>
      </c>
      <c r="AG1" s="129">
        <f t="shared" si="0"/>
        <v>22</v>
      </c>
      <c r="AH1" s="129">
        <f t="shared" si="0"/>
        <v>22</v>
      </c>
      <c r="AI1" s="129">
        <f t="shared" si="0"/>
        <v>22</v>
      </c>
      <c r="AJ1" s="206">
        <f t="shared" si="0"/>
        <v>22</v>
      </c>
      <c r="AK1" s="204"/>
      <c r="AL1" s="115"/>
      <c r="AM1" s="48"/>
    </row>
    <row r="2" spans="1:39" s="41" customFormat="1" ht="18.75" thickBot="1">
      <c r="A2" s="62"/>
      <c r="B2" s="48" t="s">
        <v>0</v>
      </c>
      <c r="C2" s="62"/>
      <c r="D2" s="62" t="s">
        <v>1</v>
      </c>
      <c r="E2" s="62" t="s">
        <v>50</v>
      </c>
      <c r="F2" s="62" t="s">
        <v>2</v>
      </c>
      <c r="G2" s="113">
        <v>1</v>
      </c>
      <c r="H2" s="113">
        <v>2</v>
      </c>
      <c r="I2" s="113">
        <v>3</v>
      </c>
      <c r="J2" s="113">
        <v>4</v>
      </c>
      <c r="K2" s="113">
        <v>5</v>
      </c>
      <c r="L2" s="113">
        <v>6</v>
      </c>
      <c r="M2" s="113">
        <v>7</v>
      </c>
      <c r="N2" s="113">
        <v>8</v>
      </c>
      <c r="O2" s="113">
        <v>9</v>
      </c>
      <c r="P2" s="113">
        <v>10</v>
      </c>
      <c r="Q2" s="113">
        <v>11</v>
      </c>
      <c r="R2" s="113">
        <v>12</v>
      </c>
      <c r="S2" s="113">
        <v>13</v>
      </c>
      <c r="T2" s="113">
        <v>14</v>
      </c>
      <c r="U2" s="113">
        <v>15</v>
      </c>
      <c r="V2" s="113">
        <v>16</v>
      </c>
      <c r="W2" s="113">
        <v>17</v>
      </c>
      <c r="X2" s="113">
        <v>18</v>
      </c>
      <c r="Y2" s="113">
        <v>19</v>
      </c>
      <c r="Z2" s="113">
        <v>20</v>
      </c>
      <c r="AA2" s="113">
        <v>21</v>
      </c>
      <c r="AB2" s="113">
        <v>22</v>
      </c>
      <c r="AC2" s="113">
        <v>23</v>
      </c>
      <c r="AD2" s="113">
        <v>24</v>
      </c>
      <c r="AE2" s="113">
        <v>25</v>
      </c>
      <c r="AF2" s="113">
        <v>26</v>
      </c>
      <c r="AG2" s="113">
        <v>27</v>
      </c>
      <c r="AH2" s="113">
        <v>28</v>
      </c>
      <c r="AI2" s="113">
        <v>29</v>
      </c>
      <c r="AJ2" s="114">
        <v>30</v>
      </c>
      <c r="AK2" s="227" t="s">
        <v>157</v>
      </c>
      <c r="AL2" s="438" t="s">
        <v>130</v>
      </c>
      <c r="AM2" s="439"/>
    </row>
    <row r="3" spans="1:39">
      <c r="A3" s="518" t="s">
        <v>3</v>
      </c>
      <c r="B3" s="533" t="s">
        <v>4</v>
      </c>
      <c r="C3" s="530" t="s">
        <v>5</v>
      </c>
      <c r="D3" s="536" t="s">
        <v>6</v>
      </c>
      <c r="E3" s="536">
        <v>3</v>
      </c>
      <c r="F3" s="533">
        <v>90</v>
      </c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2">
        <v>5</v>
      </c>
      <c r="X3" s="152">
        <v>5</v>
      </c>
      <c r="Y3" s="152">
        <v>5</v>
      </c>
      <c r="Z3" s="152">
        <v>5</v>
      </c>
      <c r="AA3" s="152">
        <v>5</v>
      </c>
      <c r="AB3" s="152">
        <v>5</v>
      </c>
      <c r="AC3" s="152">
        <v>5</v>
      </c>
      <c r="AD3" s="152">
        <v>5</v>
      </c>
      <c r="AE3" s="152">
        <v>5</v>
      </c>
      <c r="AF3" s="152">
        <v>5</v>
      </c>
      <c r="AG3" s="152">
        <v>5</v>
      </c>
      <c r="AH3" s="152">
        <v>5</v>
      </c>
      <c r="AI3" s="152">
        <v>5</v>
      </c>
      <c r="AJ3" s="153">
        <v>5</v>
      </c>
      <c r="AK3" s="190"/>
      <c r="AL3" s="36">
        <f>SUM(G3:AJ3)</f>
        <v>70</v>
      </c>
      <c r="AM3" s="545">
        <f>SUM(AL3:AL5)</f>
        <v>90</v>
      </c>
    </row>
    <row r="4" spans="1:39">
      <c r="A4" s="519"/>
      <c r="B4" s="534"/>
      <c r="C4" s="531"/>
      <c r="D4" s="537"/>
      <c r="E4" s="537"/>
      <c r="F4" s="53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5">
        <v>4</v>
      </c>
      <c r="AG4" s="155">
        <v>4</v>
      </c>
      <c r="AH4" s="155">
        <v>4</v>
      </c>
      <c r="AI4" s="155">
        <v>4</v>
      </c>
      <c r="AJ4" s="156">
        <v>4</v>
      </c>
      <c r="AK4" s="191"/>
      <c r="AL4" s="9">
        <f t="shared" ref="AL4:AL32" si="1">SUM(G4:AJ4)</f>
        <v>20</v>
      </c>
      <c r="AM4" s="546"/>
    </row>
    <row r="5" spans="1:39" ht="15.75" thickBot="1">
      <c r="A5" s="520"/>
      <c r="B5" s="535"/>
      <c r="C5" s="532"/>
      <c r="D5" s="538"/>
      <c r="E5" s="538"/>
      <c r="F5" s="535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8"/>
      <c r="AK5" s="219"/>
      <c r="AL5" s="37">
        <f t="shared" si="1"/>
        <v>0</v>
      </c>
      <c r="AM5" s="547"/>
    </row>
    <row r="6" spans="1:39">
      <c r="A6" s="518" t="s">
        <v>7</v>
      </c>
      <c r="B6" s="533" t="s">
        <v>4</v>
      </c>
      <c r="C6" s="533">
        <v>8.3000000000000007</v>
      </c>
      <c r="D6" s="539" t="s">
        <v>8</v>
      </c>
      <c r="E6" s="539">
        <v>2</v>
      </c>
      <c r="F6" s="533">
        <v>30</v>
      </c>
      <c r="G6" s="152">
        <v>5</v>
      </c>
      <c r="H6" s="152">
        <v>5</v>
      </c>
      <c r="I6" s="152">
        <v>5</v>
      </c>
      <c r="J6" s="152">
        <v>5</v>
      </c>
      <c r="K6" s="152">
        <v>5</v>
      </c>
      <c r="L6" s="152">
        <v>5</v>
      </c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9"/>
      <c r="AK6" s="190"/>
      <c r="AL6" s="36">
        <f t="shared" si="1"/>
        <v>30</v>
      </c>
      <c r="AM6" s="545">
        <f>SUM(AL6:AL8)</f>
        <v>30</v>
      </c>
    </row>
    <row r="7" spans="1:39">
      <c r="A7" s="519"/>
      <c r="B7" s="534"/>
      <c r="C7" s="534"/>
      <c r="D7" s="540"/>
      <c r="E7" s="540"/>
      <c r="F7" s="53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60"/>
      <c r="AK7" s="191"/>
      <c r="AL7" s="9">
        <f t="shared" si="1"/>
        <v>0</v>
      </c>
      <c r="AM7" s="546"/>
    </row>
    <row r="8" spans="1:39" ht="15.75" thickBot="1">
      <c r="A8" s="520"/>
      <c r="B8" s="535"/>
      <c r="C8" s="535"/>
      <c r="D8" s="541"/>
      <c r="E8" s="541"/>
      <c r="F8" s="535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8"/>
      <c r="AK8" s="219"/>
      <c r="AL8" s="37">
        <f t="shared" si="1"/>
        <v>0</v>
      </c>
      <c r="AM8" s="547"/>
    </row>
    <row r="9" spans="1:39">
      <c r="A9" s="518" t="s">
        <v>9</v>
      </c>
      <c r="B9" s="533" t="s">
        <v>4</v>
      </c>
      <c r="C9" s="533">
        <v>7.1</v>
      </c>
      <c r="D9" s="530" t="s">
        <v>10</v>
      </c>
      <c r="E9" s="530">
        <v>2</v>
      </c>
      <c r="F9" s="533">
        <v>30</v>
      </c>
      <c r="G9" s="161"/>
      <c r="H9" s="161"/>
      <c r="I9" s="161"/>
      <c r="J9" s="161"/>
      <c r="K9" s="161"/>
      <c r="L9" s="161"/>
      <c r="M9" s="161"/>
      <c r="N9" s="162">
        <v>0.5</v>
      </c>
      <c r="O9" s="162">
        <v>1</v>
      </c>
      <c r="P9" s="162">
        <v>1</v>
      </c>
      <c r="Q9" s="162">
        <v>1</v>
      </c>
      <c r="R9" s="162">
        <v>1</v>
      </c>
      <c r="S9" s="162">
        <v>1</v>
      </c>
      <c r="T9" s="162">
        <v>1</v>
      </c>
      <c r="U9" s="162">
        <v>1</v>
      </c>
      <c r="V9" s="162">
        <v>1</v>
      </c>
      <c r="W9" s="162">
        <v>1</v>
      </c>
      <c r="X9" s="162">
        <v>1</v>
      </c>
      <c r="Y9" s="162">
        <v>1</v>
      </c>
      <c r="Z9" s="162">
        <v>1</v>
      </c>
      <c r="AA9" s="162">
        <v>1</v>
      </c>
      <c r="AB9" s="162">
        <v>1</v>
      </c>
      <c r="AC9" s="162">
        <v>1</v>
      </c>
      <c r="AD9" s="162">
        <v>1</v>
      </c>
      <c r="AE9" s="162">
        <v>1</v>
      </c>
      <c r="AF9" s="162">
        <v>1</v>
      </c>
      <c r="AG9" s="162">
        <v>1</v>
      </c>
      <c r="AH9" s="162">
        <v>1</v>
      </c>
      <c r="AI9" s="162">
        <v>1</v>
      </c>
      <c r="AJ9" s="163">
        <v>1</v>
      </c>
      <c r="AK9" s="190"/>
      <c r="AL9" s="36">
        <f t="shared" si="1"/>
        <v>22.5</v>
      </c>
      <c r="AM9" s="545">
        <f>SUM(AL9:AL11)</f>
        <v>30</v>
      </c>
    </row>
    <row r="10" spans="1:39">
      <c r="A10" s="519"/>
      <c r="B10" s="534"/>
      <c r="C10" s="534"/>
      <c r="D10" s="531"/>
      <c r="E10" s="531"/>
      <c r="F10" s="53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64"/>
      <c r="V10" s="164"/>
      <c r="W10" s="154"/>
      <c r="X10" s="154"/>
      <c r="Y10" s="154"/>
      <c r="Z10" s="154"/>
      <c r="AA10" s="165">
        <v>1.5</v>
      </c>
      <c r="AB10" s="165">
        <v>4</v>
      </c>
      <c r="AC10" s="165">
        <v>2</v>
      </c>
      <c r="AD10" s="164"/>
      <c r="AE10" s="154"/>
      <c r="AF10" s="154"/>
      <c r="AG10" s="154"/>
      <c r="AH10" s="154"/>
      <c r="AI10" s="154"/>
      <c r="AJ10" s="160"/>
      <c r="AK10" s="191"/>
      <c r="AL10" s="9">
        <f t="shared" si="1"/>
        <v>7.5</v>
      </c>
      <c r="AM10" s="546"/>
    </row>
    <row r="11" spans="1:39" ht="15.75" thickBot="1">
      <c r="A11" s="520"/>
      <c r="B11" s="535"/>
      <c r="C11" s="535"/>
      <c r="D11" s="532"/>
      <c r="E11" s="532"/>
      <c r="F11" s="535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8"/>
      <c r="AK11" s="219"/>
      <c r="AL11" s="37">
        <f t="shared" si="1"/>
        <v>0</v>
      </c>
      <c r="AM11" s="547"/>
    </row>
    <row r="12" spans="1:39">
      <c r="A12" s="521" t="s">
        <v>11</v>
      </c>
      <c r="B12" s="524" t="s">
        <v>4</v>
      </c>
      <c r="C12" s="527" t="s">
        <v>12</v>
      </c>
      <c r="D12" s="527" t="s">
        <v>13</v>
      </c>
      <c r="E12" s="527">
        <v>5</v>
      </c>
      <c r="F12" s="542">
        <v>120</v>
      </c>
      <c r="G12" s="161"/>
      <c r="H12" s="161"/>
      <c r="I12" s="161"/>
      <c r="J12" s="161"/>
      <c r="K12" s="161"/>
      <c r="L12" s="161"/>
      <c r="M12" s="161"/>
      <c r="N12" s="161"/>
      <c r="O12" s="151"/>
      <c r="P12" s="151"/>
      <c r="Q12" s="161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61"/>
      <c r="AC12" s="166">
        <v>2</v>
      </c>
      <c r="AD12" s="166">
        <v>4</v>
      </c>
      <c r="AE12" s="166">
        <v>4</v>
      </c>
      <c r="AF12" s="166">
        <v>4</v>
      </c>
      <c r="AG12" s="166">
        <v>4</v>
      </c>
      <c r="AH12" s="166">
        <v>4</v>
      </c>
      <c r="AI12" s="166">
        <v>4</v>
      </c>
      <c r="AJ12" s="199">
        <v>4</v>
      </c>
      <c r="AK12" s="222">
        <v>30</v>
      </c>
      <c r="AL12" s="36">
        <f>SUM(G12:AK12)</f>
        <v>60</v>
      </c>
      <c r="AM12" s="545">
        <f>SUM(AL12:AL14)</f>
        <v>120</v>
      </c>
    </row>
    <row r="13" spans="1:39">
      <c r="A13" s="522"/>
      <c r="B13" s="525"/>
      <c r="C13" s="528"/>
      <c r="D13" s="528"/>
      <c r="E13" s="528"/>
      <c r="F13" s="543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54"/>
      <c r="AA13" s="154"/>
      <c r="AB13" s="164"/>
      <c r="AC13" s="167">
        <v>2</v>
      </c>
      <c r="AD13" s="167">
        <v>4</v>
      </c>
      <c r="AE13" s="167">
        <v>4</v>
      </c>
      <c r="AF13" s="167">
        <v>4</v>
      </c>
      <c r="AG13" s="167">
        <v>4</v>
      </c>
      <c r="AH13" s="167">
        <v>4</v>
      </c>
      <c r="AI13" s="167">
        <v>4</v>
      </c>
      <c r="AJ13" s="218">
        <v>4</v>
      </c>
      <c r="AK13" s="223">
        <v>30</v>
      </c>
      <c r="AL13" s="9">
        <f>SUM(G13:AK13)</f>
        <v>60</v>
      </c>
      <c r="AM13" s="546"/>
    </row>
    <row r="14" spans="1:39" ht="15.75" thickBot="1">
      <c r="A14" s="523"/>
      <c r="B14" s="526"/>
      <c r="C14" s="529"/>
      <c r="D14" s="529"/>
      <c r="E14" s="529"/>
      <c r="F14" s="544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68"/>
      <c r="R14" s="168"/>
      <c r="S14" s="168"/>
      <c r="T14" s="168"/>
      <c r="U14" s="168"/>
      <c r="V14" s="168"/>
      <c r="W14" s="168"/>
      <c r="X14" s="168"/>
      <c r="Y14" s="168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8"/>
      <c r="AK14" s="219"/>
      <c r="AL14" s="37">
        <f t="shared" si="1"/>
        <v>0</v>
      </c>
      <c r="AM14" s="547"/>
    </row>
    <row r="15" spans="1:39">
      <c r="A15" s="518" t="s">
        <v>14</v>
      </c>
      <c r="B15" s="533" t="s">
        <v>4</v>
      </c>
      <c r="C15" s="530" t="s">
        <v>15</v>
      </c>
      <c r="D15" s="530" t="s">
        <v>16</v>
      </c>
      <c r="E15" s="530">
        <v>4</v>
      </c>
      <c r="F15" s="533">
        <v>120</v>
      </c>
      <c r="G15" s="151"/>
      <c r="H15" s="151"/>
      <c r="I15" s="151"/>
      <c r="J15" s="151"/>
      <c r="K15" s="151"/>
      <c r="L15" s="151"/>
      <c r="M15" s="152">
        <v>5</v>
      </c>
      <c r="N15" s="152">
        <v>5</v>
      </c>
      <c r="O15" s="152">
        <v>5</v>
      </c>
      <c r="P15" s="152">
        <v>5</v>
      </c>
      <c r="Q15" s="152">
        <v>5</v>
      </c>
      <c r="R15" s="152">
        <v>5</v>
      </c>
      <c r="S15" s="152">
        <v>5</v>
      </c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9"/>
      <c r="AK15" s="190"/>
      <c r="AL15" s="36">
        <f t="shared" si="1"/>
        <v>35</v>
      </c>
      <c r="AM15" s="545">
        <f>SUM(AL15:AL17)</f>
        <v>120</v>
      </c>
    </row>
    <row r="16" spans="1:39">
      <c r="A16" s="519"/>
      <c r="B16" s="534"/>
      <c r="C16" s="531"/>
      <c r="D16" s="531"/>
      <c r="E16" s="531"/>
      <c r="F16" s="534"/>
      <c r="G16" s="155">
        <v>4</v>
      </c>
      <c r="H16" s="155">
        <v>4</v>
      </c>
      <c r="I16" s="155">
        <v>4</v>
      </c>
      <c r="J16" s="155">
        <v>4</v>
      </c>
      <c r="K16" s="155">
        <v>4</v>
      </c>
      <c r="L16" s="155">
        <v>4</v>
      </c>
      <c r="M16" s="155">
        <v>4</v>
      </c>
      <c r="N16" s="155">
        <v>4</v>
      </c>
      <c r="O16" s="155">
        <v>4</v>
      </c>
      <c r="P16" s="155">
        <v>4</v>
      </c>
      <c r="Q16" s="155">
        <v>4</v>
      </c>
      <c r="R16" s="155">
        <v>4</v>
      </c>
      <c r="S16" s="155">
        <v>4</v>
      </c>
      <c r="T16" s="155">
        <v>4</v>
      </c>
      <c r="U16" s="155">
        <v>4</v>
      </c>
      <c r="V16" s="155">
        <v>4</v>
      </c>
      <c r="W16" s="155">
        <v>4</v>
      </c>
      <c r="X16" s="155">
        <v>2</v>
      </c>
      <c r="Y16" s="16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60"/>
      <c r="AK16" s="191"/>
      <c r="AL16" s="9">
        <f t="shared" si="1"/>
        <v>70</v>
      </c>
      <c r="AM16" s="546"/>
    </row>
    <row r="17" spans="1:39" ht="15.75" thickBot="1">
      <c r="A17" s="520"/>
      <c r="B17" s="535"/>
      <c r="C17" s="532"/>
      <c r="D17" s="532"/>
      <c r="E17" s="532"/>
      <c r="F17" s="535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68"/>
      <c r="R17" s="168"/>
      <c r="S17" s="168"/>
      <c r="T17" s="168"/>
      <c r="U17" s="168"/>
      <c r="V17" s="157"/>
      <c r="W17" s="169">
        <v>0.5</v>
      </c>
      <c r="X17" s="169">
        <v>4</v>
      </c>
      <c r="Y17" s="169">
        <v>4</v>
      </c>
      <c r="Z17" s="169">
        <v>4</v>
      </c>
      <c r="AA17" s="169">
        <v>2.5</v>
      </c>
      <c r="AB17" s="168"/>
      <c r="AC17" s="157"/>
      <c r="AD17" s="157"/>
      <c r="AE17" s="157"/>
      <c r="AF17" s="157"/>
      <c r="AG17" s="157"/>
      <c r="AH17" s="157"/>
      <c r="AI17" s="157"/>
      <c r="AJ17" s="158"/>
      <c r="AK17" s="219"/>
      <c r="AL17" s="37">
        <f t="shared" si="1"/>
        <v>15</v>
      </c>
      <c r="AM17" s="547"/>
    </row>
    <row r="18" spans="1:39">
      <c r="A18" s="518" t="s">
        <v>17</v>
      </c>
      <c r="B18" s="533" t="s">
        <v>4</v>
      </c>
      <c r="C18" s="530" t="s">
        <v>18</v>
      </c>
      <c r="D18" s="530" t="s">
        <v>19</v>
      </c>
      <c r="E18" s="530">
        <v>4</v>
      </c>
      <c r="F18" s="533">
        <v>60</v>
      </c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2">
        <v>5</v>
      </c>
      <c r="U18" s="152">
        <v>5</v>
      </c>
      <c r="V18" s="152">
        <v>5</v>
      </c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9"/>
      <c r="AK18" s="190"/>
      <c r="AL18" s="36">
        <f t="shared" si="1"/>
        <v>15</v>
      </c>
      <c r="AM18" s="545">
        <f>SUM(AL18:AL20)</f>
        <v>60</v>
      </c>
    </row>
    <row r="19" spans="1:39">
      <c r="A19" s="519"/>
      <c r="B19" s="534"/>
      <c r="C19" s="531"/>
      <c r="D19" s="531"/>
      <c r="E19" s="531"/>
      <c r="F19" s="53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64"/>
      <c r="U19" s="164"/>
      <c r="V19" s="164"/>
      <c r="W19" s="164"/>
      <c r="X19" s="155">
        <v>2</v>
      </c>
      <c r="Y19" s="155">
        <v>4</v>
      </c>
      <c r="Z19" s="155">
        <v>4</v>
      </c>
      <c r="AA19" s="155">
        <v>4</v>
      </c>
      <c r="AB19" s="155">
        <v>4</v>
      </c>
      <c r="AC19" s="155">
        <v>4</v>
      </c>
      <c r="AD19" s="155">
        <v>4</v>
      </c>
      <c r="AE19" s="155">
        <v>4</v>
      </c>
      <c r="AF19" s="164"/>
      <c r="AG19" s="154"/>
      <c r="AH19" s="154"/>
      <c r="AI19" s="154"/>
      <c r="AJ19" s="160"/>
      <c r="AK19" s="191"/>
      <c r="AL19" s="9">
        <f t="shared" si="1"/>
        <v>30</v>
      </c>
      <c r="AM19" s="546"/>
    </row>
    <row r="20" spans="1:39" ht="15.75" thickBot="1">
      <c r="A20" s="520"/>
      <c r="B20" s="535"/>
      <c r="C20" s="532"/>
      <c r="D20" s="532"/>
      <c r="E20" s="532"/>
      <c r="F20" s="535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68"/>
      <c r="U20" s="168"/>
      <c r="V20" s="168"/>
      <c r="W20" s="168"/>
      <c r="X20" s="168"/>
      <c r="Y20" s="170">
        <v>1</v>
      </c>
      <c r="Z20" s="170">
        <v>4</v>
      </c>
      <c r="AA20" s="170">
        <v>4</v>
      </c>
      <c r="AB20" s="170">
        <v>4</v>
      </c>
      <c r="AC20" s="170">
        <v>2</v>
      </c>
      <c r="AD20" s="157"/>
      <c r="AE20" s="157"/>
      <c r="AF20" s="157"/>
      <c r="AG20" s="157"/>
      <c r="AH20" s="157"/>
      <c r="AI20" s="157"/>
      <c r="AJ20" s="158"/>
      <c r="AK20" s="219"/>
      <c r="AL20" s="37">
        <f t="shared" si="1"/>
        <v>15</v>
      </c>
      <c r="AM20" s="547"/>
    </row>
    <row r="21" spans="1:39">
      <c r="A21" s="518" t="s">
        <v>20</v>
      </c>
      <c r="B21" s="530" t="s">
        <v>4</v>
      </c>
      <c r="C21" s="530" t="s">
        <v>21</v>
      </c>
      <c r="D21" s="530" t="s">
        <v>22</v>
      </c>
      <c r="E21" s="530">
        <v>6</v>
      </c>
      <c r="F21" s="533">
        <v>60</v>
      </c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71">
        <v>4</v>
      </c>
      <c r="R21" s="171">
        <v>4</v>
      </c>
      <c r="S21" s="171">
        <v>4</v>
      </c>
      <c r="T21" s="171">
        <v>4</v>
      </c>
      <c r="U21" s="171">
        <v>4</v>
      </c>
      <c r="V21" s="171">
        <v>4</v>
      </c>
      <c r="W21" s="171">
        <v>4</v>
      </c>
      <c r="X21" s="171">
        <v>4</v>
      </c>
      <c r="Y21" s="172">
        <v>3</v>
      </c>
      <c r="Z21" s="151"/>
      <c r="AA21" s="151"/>
      <c r="AB21" s="161"/>
      <c r="AC21" s="161"/>
      <c r="AD21" s="161"/>
      <c r="AE21" s="161"/>
      <c r="AF21" s="161"/>
      <c r="AG21" s="161"/>
      <c r="AH21" s="161"/>
      <c r="AI21" s="161"/>
      <c r="AJ21" s="190"/>
      <c r="AK21" s="190"/>
      <c r="AL21" s="36">
        <f t="shared" si="1"/>
        <v>35</v>
      </c>
      <c r="AM21" s="545">
        <f>SUM(AL21:AL23)</f>
        <v>60</v>
      </c>
    </row>
    <row r="22" spans="1:39">
      <c r="A22" s="519"/>
      <c r="B22" s="531"/>
      <c r="C22" s="531"/>
      <c r="D22" s="531"/>
      <c r="E22" s="531"/>
      <c r="F22" s="53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65">
        <v>1.5</v>
      </c>
      <c r="R22" s="165">
        <v>4</v>
      </c>
      <c r="S22" s="165">
        <v>4</v>
      </c>
      <c r="T22" s="165">
        <v>4</v>
      </c>
      <c r="U22" s="165">
        <v>4</v>
      </c>
      <c r="V22" s="165">
        <v>4</v>
      </c>
      <c r="W22" s="173">
        <v>3.5</v>
      </c>
      <c r="X22" s="191"/>
      <c r="Y22" s="191"/>
      <c r="Z22" s="154"/>
      <c r="AA22" s="154"/>
      <c r="AB22" s="164"/>
      <c r="AC22" s="164"/>
      <c r="AD22" s="164"/>
      <c r="AE22" s="164"/>
      <c r="AF22" s="164"/>
      <c r="AG22" s="164"/>
      <c r="AH22" s="164"/>
      <c r="AI22" s="164"/>
      <c r="AJ22" s="191"/>
      <c r="AK22" s="191"/>
      <c r="AL22" s="9">
        <f t="shared" si="1"/>
        <v>25</v>
      </c>
      <c r="AM22" s="546"/>
    </row>
    <row r="23" spans="1:39" ht="15.75" thickBot="1">
      <c r="A23" s="520"/>
      <c r="B23" s="532"/>
      <c r="C23" s="532"/>
      <c r="D23" s="532"/>
      <c r="E23" s="532"/>
      <c r="F23" s="535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8"/>
      <c r="AK23" s="219"/>
      <c r="AL23" s="37">
        <f t="shared" si="1"/>
        <v>0</v>
      </c>
      <c r="AM23" s="547"/>
    </row>
    <row r="24" spans="1:39">
      <c r="A24" s="518" t="s">
        <v>23</v>
      </c>
      <c r="B24" s="533" t="s">
        <v>4</v>
      </c>
      <c r="C24" s="530" t="s">
        <v>24</v>
      </c>
      <c r="D24" s="530" t="s">
        <v>25</v>
      </c>
      <c r="E24" s="530">
        <v>2</v>
      </c>
      <c r="F24" s="533">
        <v>90</v>
      </c>
      <c r="G24" s="174">
        <v>2</v>
      </c>
      <c r="H24" s="174">
        <v>2</v>
      </c>
      <c r="I24" s="174">
        <v>2</v>
      </c>
      <c r="J24" s="174">
        <v>2</v>
      </c>
      <c r="K24" s="174">
        <v>2</v>
      </c>
      <c r="L24" s="174">
        <v>2</v>
      </c>
      <c r="M24" s="174">
        <v>2</v>
      </c>
      <c r="N24" s="174">
        <v>2</v>
      </c>
      <c r="O24" s="174">
        <v>2</v>
      </c>
      <c r="P24" s="174">
        <v>2</v>
      </c>
      <c r="Q24" s="174">
        <v>2</v>
      </c>
      <c r="R24" s="174">
        <v>2</v>
      </c>
      <c r="S24" s="174">
        <v>2</v>
      </c>
      <c r="T24" s="174">
        <v>2</v>
      </c>
      <c r="U24" s="174">
        <v>2</v>
      </c>
      <c r="V24" s="174">
        <v>2</v>
      </c>
      <c r="W24" s="174">
        <v>2</v>
      </c>
      <c r="X24" s="174">
        <v>2</v>
      </c>
      <c r="Y24" s="174">
        <v>2</v>
      </c>
      <c r="Z24" s="174">
        <v>2</v>
      </c>
      <c r="AA24" s="174">
        <v>2</v>
      </c>
      <c r="AB24" s="174">
        <v>2</v>
      </c>
      <c r="AC24" s="174">
        <v>2</v>
      </c>
      <c r="AD24" s="174">
        <v>2</v>
      </c>
      <c r="AE24" s="174">
        <v>2</v>
      </c>
      <c r="AF24" s="174">
        <v>2</v>
      </c>
      <c r="AG24" s="174">
        <v>2</v>
      </c>
      <c r="AH24" s="174">
        <v>2</v>
      </c>
      <c r="AI24" s="174">
        <v>2</v>
      </c>
      <c r="AJ24" s="175">
        <v>2</v>
      </c>
      <c r="AK24" s="220"/>
      <c r="AL24" s="36">
        <f t="shared" si="1"/>
        <v>60</v>
      </c>
      <c r="AM24" s="545">
        <f>SUM(AL24:AL26)</f>
        <v>90</v>
      </c>
    </row>
    <row r="25" spans="1:39">
      <c r="A25" s="519"/>
      <c r="B25" s="534"/>
      <c r="C25" s="531"/>
      <c r="D25" s="531"/>
      <c r="E25" s="531"/>
      <c r="F25" s="534"/>
      <c r="G25" s="167">
        <v>4</v>
      </c>
      <c r="H25" s="167">
        <v>4</v>
      </c>
      <c r="I25" s="167">
        <v>4</v>
      </c>
      <c r="J25" s="167">
        <v>4</v>
      </c>
      <c r="K25" s="167">
        <v>4</v>
      </c>
      <c r="L25" s="167">
        <v>4</v>
      </c>
      <c r="M25" s="167">
        <v>4</v>
      </c>
      <c r="N25" s="167">
        <v>2</v>
      </c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60"/>
      <c r="AK25" s="191"/>
      <c r="AL25" s="9">
        <f t="shared" si="1"/>
        <v>30</v>
      </c>
      <c r="AM25" s="546"/>
    </row>
    <row r="26" spans="1:39" ht="15.75" thickBot="1">
      <c r="A26" s="520"/>
      <c r="B26" s="535"/>
      <c r="C26" s="532"/>
      <c r="D26" s="532"/>
      <c r="E26" s="532"/>
      <c r="F26" s="535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  <c r="AJ26" s="158"/>
      <c r="AK26" s="219"/>
      <c r="AL26" s="37">
        <f t="shared" si="1"/>
        <v>0</v>
      </c>
      <c r="AM26" s="547"/>
    </row>
    <row r="27" spans="1:39">
      <c r="A27" s="518" t="s">
        <v>26</v>
      </c>
      <c r="B27" s="533" t="s">
        <v>4</v>
      </c>
      <c r="C27" s="530" t="s">
        <v>27</v>
      </c>
      <c r="D27" s="530" t="s">
        <v>28</v>
      </c>
      <c r="E27" s="530">
        <v>2</v>
      </c>
      <c r="F27" s="533">
        <v>60</v>
      </c>
      <c r="G27" s="176">
        <v>2</v>
      </c>
      <c r="H27" s="176">
        <v>2</v>
      </c>
      <c r="I27" s="176">
        <v>2</v>
      </c>
      <c r="J27" s="176">
        <v>2</v>
      </c>
      <c r="K27" s="176">
        <v>2</v>
      </c>
      <c r="L27" s="176">
        <v>2</v>
      </c>
      <c r="M27" s="176">
        <v>2</v>
      </c>
      <c r="N27" s="176">
        <v>2</v>
      </c>
      <c r="O27" s="176">
        <v>2</v>
      </c>
      <c r="P27" s="176">
        <v>2</v>
      </c>
      <c r="Q27" s="176">
        <v>2</v>
      </c>
      <c r="R27" s="176">
        <v>2</v>
      </c>
      <c r="S27" s="176">
        <v>2</v>
      </c>
      <c r="T27" s="176">
        <v>2</v>
      </c>
      <c r="U27" s="176">
        <v>2</v>
      </c>
      <c r="V27" s="176">
        <v>2</v>
      </c>
      <c r="W27" s="176">
        <v>2</v>
      </c>
      <c r="X27" s="176">
        <v>2</v>
      </c>
      <c r="Y27" s="176">
        <v>2</v>
      </c>
      <c r="Z27" s="176">
        <v>2</v>
      </c>
      <c r="AA27" s="176">
        <v>2</v>
      </c>
      <c r="AB27" s="176">
        <v>2</v>
      </c>
      <c r="AC27" s="176">
        <v>2</v>
      </c>
      <c r="AD27" s="176">
        <v>2</v>
      </c>
      <c r="AE27" s="176">
        <v>2</v>
      </c>
      <c r="AF27" s="176">
        <v>2</v>
      </c>
      <c r="AG27" s="176">
        <v>2</v>
      </c>
      <c r="AH27" s="176">
        <v>2</v>
      </c>
      <c r="AI27" s="176">
        <v>2</v>
      </c>
      <c r="AJ27" s="177">
        <v>2</v>
      </c>
      <c r="AK27" s="190"/>
      <c r="AL27" s="36">
        <f t="shared" si="1"/>
        <v>60</v>
      </c>
      <c r="AM27" s="545">
        <f>SUM(AL27:AL29)</f>
        <v>60</v>
      </c>
    </row>
    <row r="28" spans="1:39">
      <c r="A28" s="519"/>
      <c r="B28" s="534"/>
      <c r="C28" s="531"/>
      <c r="D28" s="531"/>
      <c r="E28" s="531"/>
      <c r="F28" s="53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60"/>
      <c r="AK28" s="191"/>
      <c r="AL28" s="9">
        <f t="shared" si="1"/>
        <v>0</v>
      </c>
      <c r="AM28" s="546"/>
    </row>
    <row r="29" spans="1:39" ht="15.75" thickBot="1">
      <c r="A29" s="520"/>
      <c r="B29" s="535"/>
      <c r="C29" s="532"/>
      <c r="D29" s="532"/>
      <c r="E29" s="532"/>
      <c r="F29" s="535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8"/>
      <c r="AK29" s="219"/>
      <c r="AL29" s="37">
        <f t="shared" si="1"/>
        <v>0</v>
      </c>
      <c r="AM29" s="547"/>
    </row>
    <row r="30" spans="1:39">
      <c r="A30" s="521" t="s">
        <v>30</v>
      </c>
      <c r="B30" s="524" t="s">
        <v>4</v>
      </c>
      <c r="C30" s="527" t="s">
        <v>31</v>
      </c>
      <c r="D30" s="527" t="s">
        <v>32</v>
      </c>
      <c r="E30" s="527">
        <v>3</v>
      </c>
      <c r="F30" s="524">
        <v>60</v>
      </c>
      <c r="G30" s="166">
        <v>4</v>
      </c>
      <c r="H30" s="166">
        <v>4</v>
      </c>
      <c r="I30" s="166">
        <v>4</v>
      </c>
      <c r="J30" s="166">
        <v>4</v>
      </c>
      <c r="K30" s="166">
        <v>4</v>
      </c>
      <c r="L30" s="166">
        <v>4</v>
      </c>
      <c r="M30" s="166">
        <v>4</v>
      </c>
      <c r="N30" s="166">
        <v>4</v>
      </c>
      <c r="O30" s="166">
        <v>4</v>
      </c>
      <c r="P30" s="166">
        <v>4</v>
      </c>
      <c r="Q30" s="166">
        <v>2.5</v>
      </c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9"/>
      <c r="AK30" s="190"/>
      <c r="AL30" s="36">
        <f t="shared" si="1"/>
        <v>42.5</v>
      </c>
      <c r="AM30" s="545">
        <f>SUM(AL30:AL32)</f>
        <v>60</v>
      </c>
    </row>
    <row r="31" spans="1:39">
      <c r="A31" s="522"/>
      <c r="B31" s="525"/>
      <c r="C31" s="528"/>
      <c r="D31" s="528"/>
      <c r="E31" s="528"/>
      <c r="F31" s="525"/>
      <c r="G31" s="178">
        <v>1</v>
      </c>
      <c r="H31" s="178">
        <v>1</v>
      </c>
      <c r="I31" s="178">
        <v>1</v>
      </c>
      <c r="J31" s="178">
        <v>1</v>
      </c>
      <c r="K31" s="178">
        <v>1</v>
      </c>
      <c r="L31" s="178">
        <v>1</v>
      </c>
      <c r="M31" s="178">
        <v>1</v>
      </c>
      <c r="N31" s="178">
        <v>0.5</v>
      </c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  <c r="AI31" s="154"/>
      <c r="AJ31" s="160"/>
      <c r="AK31" s="191"/>
      <c r="AL31" s="9">
        <f t="shared" si="1"/>
        <v>7.5</v>
      </c>
      <c r="AM31" s="546"/>
    </row>
    <row r="32" spans="1:39" ht="15.75" thickBot="1">
      <c r="A32" s="523"/>
      <c r="B32" s="526"/>
      <c r="C32" s="529"/>
      <c r="D32" s="529"/>
      <c r="E32" s="529"/>
      <c r="F32" s="526"/>
      <c r="G32" s="179"/>
      <c r="H32" s="179"/>
      <c r="I32" s="179"/>
      <c r="J32" s="180"/>
      <c r="K32" s="180"/>
      <c r="L32" s="180"/>
      <c r="M32" s="180"/>
      <c r="N32" s="181">
        <v>2</v>
      </c>
      <c r="O32" s="181">
        <v>4</v>
      </c>
      <c r="P32" s="181">
        <v>4</v>
      </c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2"/>
      <c r="AK32" s="221"/>
      <c r="AL32" s="40">
        <f t="shared" si="1"/>
        <v>10</v>
      </c>
      <c r="AM32" s="547"/>
    </row>
    <row r="33" spans="1:43" s="8" customFormat="1" ht="15.75" thickBot="1">
      <c r="A33" s="90"/>
      <c r="B33" s="91"/>
      <c r="C33" s="92" t="s">
        <v>34</v>
      </c>
      <c r="D33" s="92"/>
      <c r="E33" s="92">
        <f>SUM(E3:E32)</f>
        <v>33</v>
      </c>
      <c r="F33" s="53">
        <f>SUM(F3:F32)</f>
        <v>720</v>
      </c>
      <c r="G33" s="63">
        <f t="shared" ref="G33:AJ33" si="2">SUM(G3:G32)</f>
        <v>22</v>
      </c>
      <c r="H33" s="63">
        <f t="shared" si="2"/>
        <v>22</v>
      </c>
      <c r="I33" s="63">
        <f t="shared" si="2"/>
        <v>22</v>
      </c>
      <c r="J33" s="63">
        <f t="shared" si="2"/>
        <v>22</v>
      </c>
      <c r="K33" s="63">
        <f t="shared" si="2"/>
        <v>22</v>
      </c>
      <c r="L33" s="63">
        <f t="shared" si="2"/>
        <v>22</v>
      </c>
      <c r="M33" s="63">
        <f t="shared" si="2"/>
        <v>22</v>
      </c>
      <c r="N33" s="63">
        <f t="shared" si="2"/>
        <v>22</v>
      </c>
      <c r="O33" s="63">
        <f t="shared" si="2"/>
        <v>22</v>
      </c>
      <c r="P33" s="63">
        <f t="shared" si="2"/>
        <v>22</v>
      </c>
      <c r="Q33" s="63">
        <f t="shared" si="2"/>
        <v>22</v>
      </c>
      <c r="R33" s="63">
        <f t="shared" si="2"/>
        <v>22</v>
      </c>
      <c r="S33" s="63">
        <f t="shared" si="2"/>
        <v>22</v>
      </c>
      <c r="T33" s="63">
        <f t="shared" si="2"/>
        <v>22</v>
      </c>
      <c r="U33" s="63">
        <f t="shared" si="2"/>
        <v>22</v>
      </c>
      <c r="V33" s="63">
        <f t="shared" si="2"/>
        <v>22</v>
      </c>
      <c r="W33" s="63">
        <f t="shared" si="2"/>
        <v>22</v>
      </c>
      <c r="X33" s="63">
        <f t="shared" si="2"/>
        <v>22</v>
      </c>
      <c r="Y33" s="63">
        <f t="shared" si="2"/>
        <v>22</v>
      </c>
      <c r="Z33" s="63">
        <f t="shared" si="2"/>
        <v>22</v>
      </c>
      <c r="AA33" s="63">
        <f t="shared" si="2"/>
        <v>22</v>
      </c>
      <c r="AB33" s="63">
        <f t="shared" si="2"/>
        <v>22</v>
      </c>
      <c r="AC33" s="63">
        <f t="shared" si="2"/>
        <v>22</v>
      </c>
      <c r="AD33" s="63">
        <f t="shared" si="2"/>
        <v>22</v>
      </c>
      <c r="AE33" s="63">
        <f t="shared" si="2"/>
        <v>22</v>
      </c>
      <c r="AF33" s="63">
        <f t="shared" si="2"/>
        <v>22</v>
      </c>
      <c r="AG33" s="63">
        <f t="shared" si="2"/>
        <v>22</v>
      </c>
      <c r="AH33" s="63">
        <f t="shared" si="2"/>
        <v>22</v>
      </c>
      <c r="AI33" s="63">
        <f t="shared" si="2"/>
        <v>22</v>
      </c>
      <c r="AJ33" s="61">
        <f t="shared" si="2"/>
        <v>22</v>
      </c>
      <c r="AK33" s="61"/>
      <c r="AL33" s="116">
        <f>SUM(AL3:AL32)</f>
        <v>720</v>
      </c>
      <c r="AM33" s="56">
        <f>SUM(AM3:AM32)</f>
        <v>720</v>
      </c>
    </row>
    <row r="34" spans="1:43" ht="15.75" thickBot="1"/>
    <row r="35" spans="1:43" ht="15.75" thickBot="1">
      <c r="A35" s="551" t="s">
        <v>137</v>
      </c>
      <c r="B35" s="549" t="s">
        <v>139</v>
      </c>
      <c r="C35" s="551" t="s">
        <v>138</v>
      </c>
      <c r="G35" s="491" t="s">
        <v>6</v>
      </c>
      <c r="H35" s="492"/>
      <c r="I35" s="493"/>
      <c r="J35" s="491" t="s">
        <v>8</v>
      </c>
      <c r="K35" s="492"/>
      <c r="L35" s="493"/>
      <c r="M35" s="491" t="s">
        <v>10</v>
      </c>
      <c r="N35" s="492"/>
      <c r="O35" s="493"/>
      <c r="P35" s="491" t="s">
        <v>13</v>
      </c>
      <c r="Q35" s="492"/>
      <c r="R35" s="493"/>
      <c r="S35" s="491" t="s">
        <v>16</v>
      </c>
      <c r="T35" s="492"/>
      <c r="U35" s="493"/>
      <c r="V35" s="491" t="s">
        <v>19</v>
      </c>
      <c r="W35" s="492"/>
      <c r="X35" s="493"/>
      <c r="Y35" s="491" t="s">
        <v>22</v>
      </c>
      <c r="Z35" s="492"/>
      <c r="AA35" s="493"/>
      <c r="AB35" s="406" t="s">
        <v>25</v>
      </c>
      <c r="AC35" s="391"/>
      <c r="AD35" s="392"/>
      <c r="AE35" s="406" t="s">
        <v>28</v>
      </c>
      <c r="AF35" s="391"/>
      <c r="AG35" s="392"/>
      <c r="AH35" s="406" t="s">
        <v>32</v>
      </c>
      <c r="AI35" s="391"/>
      <c r="AJ35" s="548"/>
      <c r="AK35" s="187"/>
      <c r="AL35" s="438" t="s">
        <v>130</v>
      </c>
      <c r="AM35" s="458"/>
      <c r="AN35" s="439"/>
      <c r="AO35" s="101"/>
      <c r="AP35" s="101"/>
      <c r="AQ35" s="103"/>
    </row>
    <row r="36" spans="1:43" ht="15.75" thickBot="1">
      <c r="A36" s="552"/>
      <c r="B36" s="550"/>
      <c r="C36" s="552"/>
      <c r="G36" s="64" t="s">
        <v>148</v>
      </c>
      <c r="H36" s="65" t="s">
        <v>149</v>
      </c>
      <c r="I36" s="50" t="s">
        <v>150</v>
      </c>
      <c r="J36" s="64" t="s">
        <v>148</v>
      </c>
      <c r="K36" s="65" t="s">
        <v>149</v>
      </c>
      <c r="L36" s="50" t="s">
        <v>150</v>
      </c>
      <c r="M36" s="64" t="s">
        <v>148</v>
      </c>
      <c r="N36" s="65" t="s">
        <v>149</v>
      </c>
      <c r="O36" s="50" t="s">
        <v>150</v>
      </c>
      <c r="P36" s="64" t="s">
        <v>148</v>
      </c>
      <c r="Q36" s="65" t="s">
        <v>149</v>
      </c>
      <c r="R36" s="50" t="s">
        <v>150</v>
      </c>
      <c r="S36" s="64" t="s">
        <v>148</v>
      </c>
      <c r="T36" s="65" t="s">
        <v>149</v>
      </c>
      <c r="U36" s="50" t="s">
        <v>150</v>
      </c>
      <c r="V36" s="64" t="s">
        <v>148</v>
      </c>
      <c r="W36" s="65" t="s">
        <v>149</v>
      </c>
      <c r="X36" s="50" t="s">
        <v>150</v>
      </c>
      <c r="Y36" s="64" t="s">
        <v>148</v>
      </c>
      <c r="Z36" s="65" t="s">
        <v>149</v>
      </c>
      <c r="AA36" s="50" t="s">
        <v>150</v>
      </c>
      <c r="AB36" s="64" t="s">
        <v>148</v>
      </c>
      <c r="AC36" s="65" t="s">
        <v>149</v>
      </c>
      <c r="AD36" s="50" t="s">
        <v>150</v>
      </c>
      <c r="AE36" s="64" t="s">
        <v>148</v>
      </c>
      <c r="AF36" s="65" t="s">
        <v>149</v>
      </c>
      <c r="AG36" s="50" t="s">
        <v>150</v>
      </c>
      <c r="AH36" s="64" t="s">
        <v>148</v>
      </c>
      <c r="AI36" s="65" t="s">
        <v>149</v>
      </c>
      <c r="AJ36" s="7" t="s">
        <v>150</v>
      </c>
      <c r="AK36" s="188"/>
      <c r="AL36" s="64" t="s">
        <v>148</v>
      </c>
      <c r="AM36" s="65" t="s">
        <v>149</v>
      </c>
      <c r="AN36" s="50" t="s">
        <v>150</v>
      </c>
      <c r="AO36" s="101"/>
      <c r="AP36" s="101"/>
      <c r="AQ36" s="103"/>
    </row>
    <row r="37" spans="1:43">
      <c r="A37" s="94" t="s">
        <v>140</v>
      </c>
      <c r="B37" s="59">
        <v>5</v>
      </c>
      <c r="C37" s="60" t="s">
        <v>40</v>
      </c>
      <c r="D37" s="553"/>
      <c r="E37" s="554"/>
      <c r="F37" s="555"/>
      <c r="G37" s="117">
        <f>'Enseignements TS1'!K14</f>
        <v>45</v>
      </c>
      <c r="H37" s="118">
        <f>'Enseignements TS1'!M14</f>
        <v>25</v>
      </c>
      <c r="I37" s="119">
        <f>G37+H37</f>
        <v>70</v>
      </c>
      <c r="J37" s="117">
        <f>'Enseignements TS1'!O14</f>
        <v>10</v>
      </c>
      <c r="K37" s="118">
        <f>'Enseignements TS1'!P14</f>
        <v>20</v>
      </c>
      <c r="L37" s="119">
        <f>J37+K37</f>
        <v>30</v>
      </c>
      <c r="M37" s="45">
        <f>'Enseignements TS1'!Q14</f>
        <v>0</v>
      </c>
      <c r="N37" s="46">
        <f>'Enseignements TS1'!R14</f>
        <v>0</v>
      </c>
      <c r="O37" s="105">
        <f>M37+N37</f>
        <v>0</v>
      </c>
      <c r="P37" s="45">
        <f>'Enseignements TS1'!T14</f>
        <v>0</v>
      </c>
      <c r="Q37" s="46">
        <f>'Enseignements TS1'!Y14</f>
        <v>0</v>
      </c>
      <c r="R37" s="105">
        <f>P37+Q37</f>
        <v>0</v>
      </c>
      <c r="S37" s="117">
        <f>'Enseignements TS1'!AD14</f>
        <v>35</v>
      </c>
      <c r="T37" s="118">
        <f>'Enseignements TS1'!AK14</f>
        <v>0</v>
      </c>
      <c r="U37" s="119">
        <f>S37+T37</f>
        <v>35</v>
      </c>
      <c r="V37" s="117">
        <f>'Enseignements TS1'!AP14</f>
        <v>0</v>
      </c>
      <c r="W37" s="118">
        <f>'Enseignements TS1'!AT14</f>
        <v>15</v>
      </c>
      <c r="X37" s="119">
        <f>V37+W37</f>
        <v>15</v>
      </c>
      <c r="Y37" s="45">
        <f>'Enseignements TS1'!AX14</f>
        <v>0</v>
      </c>
      <c r="Z37" s="46">
        <f>'Enseignements TS1'!BC14</f>
        <v>0</v>
      </c>
      <c r="AA37" s="105">
        <f>Y37+Z37</f>
        <v>0</v>
      </c>
      <c r="AB37" s="45">
        <f>'Enseignements TS1'!BI14</f>
        <v>0</v>
      </c>
      <c r="AC37" s="46">
        <f>'Enseignements TS1'!BK14</f>
        <v>0</v>
      </c>
      <c r="AD37" s="105">
        <f>AB37+AC37</f>
        <v>0</v>
      </c>
      <c r="AE37" s="45">
        <f>'Enseignements TS1'!BM14</f>
        <v>0</v>
      </c>
      <c r="AF37" s="46">
        <f>'Enseignements TS1'!BO14</f>
        <v>0</v>
      </c>
      <c r="AG37" s="105">
        <f>AF37+AE37</f>
        <v>0</v>
      </c>
      <c r="AH37" s="45">
        <f>'Enseignements TS1'!BG14</f>
        <v>0</v>
      </c>
      <c r="AI37" s="46">
        <f>'Enseignements TS1'!BH14</f>
        <v>0</v>
      </c>
      <c r="AJ37" s="108">
        <f>AI37+AH37</f>
        <v>0</v>
      </c>
      <c r="AK37" s="213"/>
      <c r="AL37" s="111">
        <f>SUM(AH37,AE37,AB37,Y37,V37,S37,P37,M37,J37,G37)</f>
        <v>90</v>
      </c>
      <c r="AM37" s="93">
        <f>SUM(AI37,AF37,AC37,Z37,W37,T37,Q37,N37,K37,H37)</f>
        <v>60</v>
      </c>
      <c r="AN37" s="112">
        <f>AM37+AL37</f>
        <v>150</v>
      </c>
      <c r="AO37" s="101"/>
      <c r="AP37" s="101"/>
      <c r="AQ37" s="104"/>
    </row>
    <row r="38" spans="1:43">
      <c r="A38" s="95" t="s">
        <v>141</v>
      </c>
      <c r="B38" s="55">
        <v>4</v>
      </c>
      <c r="C38" s="49" t="s">
        <v>146</v>
      </c>
      <c r="D38" s="559"/>
      <c r="E38" s="560"/>
      <c r="F38" s="561"/>
      <c r="G38" s="43">
        <f>'Enseignements TS1'!K15</f>
        <v>0</v>
      </c>
      <c r="H38" s="44">
        <f>'Enseignements TS1'!M15</f>
        <v>0</v>
      </c>
      <c r="I38" s="106">
        <f t="shared" ref="I38:I43" si="3">G38+H38</f>
        <v>0</v>
      </c>
      <c r="J38" s="43">
        <f>'Enseignements TS1'!O15</f>
        <v>0</v>
      </c>
      <c r="K38" s="44">
        <f>'Enseignements TS1'!P15</f>
        <v>0</v>
      </c>
      <c r="L38" s="106">
        <f t="shared" ref="L38:L43" si="4">J38+K38</f>
        <v>0</v>
      </c>
      <c r="M38" s="43">
        <f>'Enseignements TS1'!Q15</f>
        <v>0</v>
      </c>
      <c r="N38" s="44">
        <f>'Enseignements TS1'!R15</f>
        <v>0</v>
      </c>
      <c r="O38" s="106">
        <f t="shared" ref="O38:O43" si="5">M38+N38</f>
        <v>0</v>
      </c>
      <c r="P38" s="123">
        <f>'Enseignements TS1'!T15</f>
        <v>25</v>
      </c>
      <c r="Q38" s="124">
        <f>'Enseignements TS1'!Y15</f>
        <v>5</v>
      </c>
      <c r="R38" s="125">
        <f t="shared" ref="R38:R43" si="6">P38+Q38</f>
        <v>30</v>
      </c>
      <c r="S38" s="43">
        <f>'Enseignements TS1'!AD15</f>
        <v>0</v>
      </c>
      <c r="T38" s="44">
        <f>'Enseignements TS1'!AK15</f>
        <v>0</v>
      </c>
      <c r="U38" s="106">
        <f t="shared" ref="U38:U43" si="7">S38+T38</f>
        <v>0</v>
      </c>
      <c r="V38" s="123">
        <f>'Enseignements TS1'!AP15</f>
        <v>10</v>
      </c>
      <c r="W38" s="124">
        <f>'Enseignements TS1'!AT15</f>
        <v>5</v>
      </c>
      <c r="X38" s="125">
        <f t="shared" ref="X38:X43" si="8">V38+W38</f>
        <v>15</v>
      </c>
      <c r="Y38" s="123">
        <f>'Enseignements TS1'!AX15</f>
        <v>35</v>
      </c>
      <c r="Z38" s="124">
        <f>'Enseignements TS1'!BC15</f>
        <v>0</v>
      </c>
      <c r="AA38" s="125">
        <f t="shared" ref="AA38:AA43" si="9">Y38+Z38</f>
        <v>35</v>
      </c>
      <c r="AB38" s="123">
        <f>'Enseignements TS1'!BI15</f>
        <v>10</v>
      </c>
      <c r="AC38" s="124">
        <f>'Enseignements TS1'!BK15</f>
        <v>20</v>
      </c>
      <c r="AD38" s="125">
        <f t="shared" ref="AD38:AD43" si="10">AB38+AC38</f>
        <v>30</v>
      </c>
      <c r="AE38" s="43">
        <f>'Enseignements TS1'!BM15</f>
        <v>0</v>
      </c>
      <c r="AF38" s="44">
        <f>'Enseignements TS1'!BO15</f>
        <v>0</v>
      </c>
      <c r="AG38" s="106">
        <f t="shared" ref="AG38:AG43" si="11">AF38+AE38</f>
        <v>0</v>
      </c>
      <c r="AH38" s="43">
        <f>'Enseignements TS1'!BG15</f>
        <v>10</v>
      </c>
      <c r="AI38" s="44">
        <f>'Enseignements TS1'!BH15</f>
        <v>0</v>
      </c>
      <c r="AJ38" s="109">
        <f t="shared" ref="AJ38:AJ43" si="12">AI38+AH38</f>
        <v>10</v>
      </c>
      <c r="AK38" s="214"/>
      <c r="AL38" s="43">
        <f t="shared" ref="AL38:AL43" si="13">SUM(AH38,AE38,AB38,Y38,V38,S38,P38,M38,J38,G38)</f>
        <v>90</v>
      </c>
      <c r="AM38" s="44">
        <f t="shared" ref="AM38:AM43" si="14">SUM(AI38,AF38,AC38,Z38,W38,T38,Q38,N38,K38,H38)</f>
        <v>30</v>
      </c>
      <c r="AN38" s="106">
        <f t="shared" ref="AN38:AN43" si="15">AM38+AL38</f>
        <v>120</v>
      </c>
      <c r="AO38" s="101"/>
      <c r="AP38" s="101"/>
      <c r="AQ38" s="104"/>
    </row>
    <row r="39" spans="1:43">
      <c r="A39" s="95" t="s">
        <v>142</v>
      </c>
      <c r="B39" s="55">
        <v>1</v>
      </c>
      <c r="C39" s="49" t="s">
        <v>147</v>
      </c>
      <c r="D39" s="556"/>
      <c r="E39" s="557"/>
      <c r="F39" s="558"/>
      <c r="G39" s="43">
        <f>'Enseignements TS1'!K16</f>
        <v>0</v>
      </c>
      <c r="H39" s="44">
        <f>'Enseignements TS1'!M16</f>
        <v>0</v>
      </c>
      <c r="I39" s="106">
        <f t="shared" si="3"/>
        <v>0</v>
      </c>
      <c r="J39" s="43">
        <f>'Enseignements TS1'!O16</f>
        <v>0</v>
      </c>
      <c r="K39" s="44">
        <f>'Enseignements TS1'!P16</f>
        <v>0</v>
      </c>
      <c r="L39" s="106">
        <f t="shared" si="4"/>
        <v>0</v>
      </c>
      <c r="M39" s="43">
        <f>'Enseignements TS1'!Q16</f>
        <v>0</v>
      </c>
      <c r="N39" s="134">
        <f>'Enseignements TS1'!R16</f>
        <v>22.5</v>
      </c>
      <c r="O39" s="139">
        <f t="shared" si="5"/>
        <v>22.5</v>
      </c>
      <c r="P39" s="43">
        <f>'Enseignements TS1'!T16</f>
        <v>0</v>
      </c>
      <c r="Q39" s="44">
        <f>'Enseignements TS1'!Y16</f>
        <v>0</v>
      </c>
      <c r="R39" s="106">
        <f t="shared" si="6"/>
        <v>0</v>
      </c>
      <c r="S39" s="43">
        <f>'Enseignements TS1'!AD16</f>
        <v>0</v>
      </c>
      <c r="T39" s="44">
        <f>'Enseignements TS1'!AK16</f>
        <v>0</v>
      </c>
      <c r="U39" s="106">
        <f t="shared" si="7"/>
        <v>0</v>
      </c>
      <c r="V39" s="43">
        <f>'Enseignements TS1'!AP16</f>
        <v>0</v>
      </c>
      <c r="W39" s="44">
        <f>'Enseignements TS1'!AT16</f>
        <v>0</v>
      </c>
      <c r="X39" s="106">
        <f t="shared" si="8"/>
        <v>0</v>
      </c>
      <c r="Y39" s="43">
        <f>'Enseignements TS1'!AX16</f>
        <v>0</v>
      </c>
      <c r="Z39" s="44">
        <f>'Enseignements TS1'!BC16</f>
        <v>0</v>
      </c>
      <c r="AA39" s="106">
        <f t="shared" si="9"/>
        <v>0</v>
      </c>
      <c r="AB39" s="43">
        <f>'Enseignements TS1'!BI16</f>
        <v>0</v>
      </c>
      <c r="AC39" s="44">
        <f>'Enseignements TS1'!BK16</f>
        <v>0</v>
      </c>
      <c r="AD39" s="106">
        <f t="shared" si="10"/>
        <v>0</v>
      </c>
      <c r="AE39" s="43">
        <f>'Enseignements TS1'!BM16</f>
        <v>0</v>
      </c>
      <c r="AF39" s="44">
        <f>'Enseignements TS1'!BO16</f>
        <v>0</v>
      </c>
      <c r="AG39" s="106">
        <f t="shared" si="11"/>
        <v>0</v>
      </c>
      <c r="AH39" s="140">
        <f>'Enseignements TS1'!BG16</f>
        <v>0</v>
      </c>
      <c r="AI39" s="134">
        <f>'Enseignements TS1'!BH16</f>
        <v>7.5</v>
      </c>
      <c r="AJ39" s="141">
        <f t="shared" si="12"/>
        <v>7.5</v>
      </c>
      <c r="AK39" s="215"/>
      <c r="AL39" s="43">
        <f t="shared" si="13"/>
        <v>0</v>
      </c>
      <c r="AM39" s="44">
        <f t="shared" si="14"/>
        <v>30</v>
      </c>
      <c r="AN39" s="106">
        <f t="shared" si="15"/>
        <v>30</v>
      </c>
      <c r="AO39" s="101"/>
      <c r="AP39" s="101"/>
      <c r="AQ39" s="104"/>
    </row>
    <row r="40" spans="1:43">
      <c r="A40" s="95" t="s">
        <v>45</v>
      </c>
      <c r="B40" s="55">
        <v>4</v>
      </c>
      <c r="C40" s="49" t="s">
        <v>146</v>
      </c>
      <c r="D40" s="562"/>
      <c r="E40" s="563"/>
      <c r="F40" s="564"/>
      <c r="G40" s="43">
        <f>'Enseignements TS1'!K17</f>
        <v>0</v>
      </c>
      <c r="H40" s="44">
        <f>'Enseignements TS1'!M17</f>
        <v>0</v>
      </c>
      <c r="I40" s="106">
        <f t="shared" si="3"/>
        <v>0</v>
      </c>
      <c r="J40" s="43">
        <f>'Enseignements TS1'!O17</f>
        <v>0</v>
      </c>
      <c r="K40" s="44">
        <f>'Enseignements TS1'!P17</f>
        <v>0</v>
      </c>
      <c r="L40" s="106">
        <f t="shared" si="4"/>
        <v>0</v>
      </c>
      <c r="M40" s="43">
        <f>'Enseignements TS1'!Q17</f>
        <v>0</v>
      </c>
      <c r="N40" s="136">
        <f>'Enseignements TS1'!R17</f>
        <v>7.5</v>
      </c>
      <c r="O40" s="138">
        <f t="shared" si="5"/>
        <v>7.5</v>
      </c>
      <c r="P40" s="135">
        <f>'Enseignements TS1'!T17</f>
        <v>0</v>
      </c>
      <c r="Q40" s="136">
        <f>'Enseignements TS1'!Y17</f>
        <v>30</v>
      </c>
      <c r="R40" s="138">
        <f t="shared" si="6"/>
        <v>30</v>
      </c>
      <c r="S40" s="135">
        <f>'Enseignements TS1'!AD17</f>
        <v>0</v>
      </c>
      <c r="T40" s="136">
        <f>'Enseignements TS1'!AK17</f>
        <v>15</v>
      </c>
      <c r="U40" s="138">
        <f t="shared" si="7"/>
        <v>15</v>
      </c>
      <c r="V40" s="43">
        <f>'Enseignements TS1'!AP17</f>
        <v>0</v>
      </c>
      <c r="W40" s="44">
        <f>'Enseignements TS1'!AT17</f>
        <v>0</v>
      </c>
      <c r="X40" s="106">
        <f t="shared" si="8"/>
        <v>0</v>
      </c>
      <c r="Y40" s="135">
        <f>'Enseignements TS1'!AX17</f>
        <v>0</v>
      </c>
      <c r="Z40" s="136">
        <f>'Enseignements TS1'!BC17</f>
        <v>25</v>
      </c>
      <c r="AA40" s="138">
        <f t="shared" si="9"/>
        <v>25</v>
      </c>
      <c r="AB40" s="43">
        <f>'Enseignements TS1'!BI17</f>
        <v>0</v>
      </c>
      <c r="AC40" s="44">
        <f>'Enseignements TS1'!BK17</f>
        <v>0</v>
      </c>
      <c r="AD40" s="106">
        <f t="shared" si="10"/>
        <v>0</v>
      </c>
      <c r="AE40" s="43">
        <f>'Enseignements TS1'!BM17</f>
        <v>0</v>
      </c>
      <c r="AF40" s="44">
        <f>'Enseignements TS1'!BO17</f>
        <v>0</v>
      </c>
      <c r="AG40" s="106">
        <f t="shared" si="11"/>
        <v>0</v>
      </c>
      <c r="AH40" s="135">
        <f>'Enseignements TS1'!BG17</f>
        <v>0</v>
      </c>
      <c r="AI40" s="136">
        <f>'Enseignements TS1'!BH17</f>
        <v>42.5</v>
      </c>
      <c r="AJ40" s="137">
        <f t="shared" si="12"/>
        <v>42.5</v>
      </c>
      <c r="AK40" s="216"/>
      <c r="AL40" s="43">
        <f t="shared" si="13"/>
        <v>0</v>
      </c>
      <c r="AM40" s="44">
        <f t="shared" si="14"/>
        <v>120</v>
      </c>
      <c r="AN40" s="106">
        <f t="shared" si="15"/>
        <v>120</v>
      </c>
      <c r="AO40" s="101"/>
      <c r="AP40" s="101"/>
      <c r="AQ40" s="104"/>
    </row>
    <row r="41" spans="1:43">
      <c r="A41" s="95" t="s">
        <v>143</v>
      </c>
      <c r="B41" s="55">
        <v>4</v>
      </c>
      <c r="C41" s="49" t="s">
        <v>40</v>
      </c>
      <c r="D41" s="565"/>
      <c r="E41" s="566"/>
      <c r="F41" s="567"/>
      <c r="G41" s="132">
        <f>'Enseignements TS1'!K18</f>
        <v>0</v>
      </c>
      <c r="H41" s="131">
        <f>'Enseignements TS1'!M18</f>
        <v>20</v>
      </c>
      <c r="I41" s="133">
        <f t="shared" si="3"/>
        <v>20</v>
      </c>
      <c r="J41" s="43">
        <f>'Enseignements TS1'!O18</f>
        <v>0</v>
      </c>
      <c r="K41" s="44">
        <f>'Enseignements TS1'!P18</f>
        <v>0</v>
      </c>
      <c r="L41" s="106">
        <f t="shared" si="4"/>
        <v>0</v>
      </c>
      <c r="M41" s="43">
        <f>'Enseignements TS1'!Q18</f>
        <v>0</v>
      </c>
      <c r="N41" s="44">
        <f>'Enseignements TS1'!R18</f>
        <v>0</v>
      </c>
      <c r="O41" s="106">
        <f t="shared" si="5"/>
        <v>0</v>
      </c>
      <c r="P41" s="43">
        <f>'Enseignements TS1'!T18</f>
        <v>0</v>
      </c>
      <c r="Q41" s="44">
        <f>'Enseignements TS1'!Y18</f>
        <v>0</v>
      </c>
      <c r="R41" s="106">
        <f t="shared" si="6"/>
        <v>0</v>
      </c>
      <c r="S41" s="132">
        <f>'Enseignements TS1'!AD18</f>
        <v>0</v>
      </c>
      <c r="T41" s="131">
        <f>'Enseignements TS1'!AK18</f>
        <v>70</v>
      </c>
      <c r="U41" s="133">
        <f t="shared" si="7"/>
        <v>70</v>
      </c>
      <c r="V41" s="132">
        <f>'Enseignements TS1'!AP18</f>
        <v>0</v>
      </c>
      <c r="W41" s="131">
        <f>'Enseignements TS1'!AT18</f>
        <v>30</v>
      </c>
      <c r="X41" s="133">
        <f t="shared" si="8"/>
        <v>30</v>
      </c>
      <c r="Y41" s="43">
        <f>'Enseignements TS1'!AX18</f>
        <v>0</v>
      </c>
      <c r="Z41" s="44">
        <f>'Enseignements TS1'!BC18</f>
        <v>0</v>
      </c>
      <c r="AA41" s="106">
        <f t="shared" si="9"/>
        <v>0</v>
      </c>
      <c r="AB41" s="43">
        <f>'Enseignements TS1'!BI18</f>
        <v>0</v>
      </c>
      <c r="AC41" s="44">
        <f>'Enseignements TS1'!BK18</f>
        <v>0</v>
      </c>
      <c r="AD41" s="106">
        <f t="shared" si="10"/>
        <v>0</v>
      </c>
      <c r="AE41" s="43">
        <f>'Enseignements TS1'!BM18</f>
        <v>0</v>
      </c>
      <c r="AF41" s="44">
        <f>'Enseignements TS1'!BO18</f>
        <v>0</v>
      </c>
      <c r="AG41" s="106">
        <f t="shared" si="11"/>
        <v>0</v>
      </c>
      <c r="AH41" s="43">
        <f>'Enseignements TS1'!BG18</f>
        <v>0</v>
      </c>
      <c r="AI41" s="44">
        <f>'Enseignements TS1'!BH18</f>
        <v>0</v>
      </c>
      <c r="AJ41" s="109">
        <f t="shared" si="12"/>
        <v>0</v>
      </c>
      <c r="AK41" s="214"/>
      <c r="AL41" s="43">
        <f t="shared" si="13"/>
        <v>0</v>
      </c>
      <c r="AM41" s="44">
        <f t="shared" si="14"/>
        <v>120</v>
      </c>
      <c r="AN41" s="106">
        <f t="shared" si="15"/>
        <v>120</v>
      </c>
      <c r="AO41" s="101"/>
      <c r="AP41" s="101"/>
      <c r="AQ41" s="104"/>
    </row>
    <row r="42" spans="1:43">
      <c r="A42" s="95" t="s">
        <v>144</v>
      </c>
      <c r="B42" s="55">
        <v>2</v>
      </c>
      <c r="C42" s="49" t="s">
        <v>147</v>
      </c>
      <c r="D42" s="568"/>
      <c r="E42" s="569"/>
      <c r="F42" s="570"/>
      <c r="G42" s="43">
        <f>'Enseignements TS1'!K19</f>
        <v>0</v>
      </c>
      <c r="H42" s="44">
        <f>'Enseignements TS1'!M19</f>
        <v>0</v>
      </c>
      <c r="I42" s="106">
        <f t="shared" si="3"/>
        <v>0</v>
      </c>
      <c r="J42" s="43">
        <f>'Enseignements TS1'!O19</f>
        <v>0</v>
      </c>
      <c r="K42" s="44">
        <f>'Enseignements TS1'!P19</f>
        <v>0</v>
      </c>
      <c r="L42" s="106">
        <f t="shared" si="4"/>
        <v>0</v>
      </c>
      <c r="M42" s="43">
        <f>'Enseignements TS1'!Q19</f>
        <v>0</v>
      </c>
      <c r="N42" s="44">
        <f>'Enseignements TS1'!R19</f>
        <v>0</v>
      </c>
      <c r="O42" s="106">
        <f t="shared" si="5"/>
        <v>0</v>
      </c>
      <c r="P42" s="43">
        <f>'Enseignements TS1'!T19</f>
        <v>0</v>
      </c>
      <c r="Q42" s="44">
        <f>'Enseignements TS1'!Y19</f>
        <v>0</v>
      </c>
      <c r="R42" s="106">
        <f t="shared" si="6"/>
        <v>0</v>
      </c>
      <c r="S42" s="43">
        <f>'Enseignements TS1'!AD19</f>
        <v>0</v>
      </c>
      <c r="T42" s="44">
        <f>'Enseignements TS1'!AK19</f>
        <v>0</v>
      </c>
      <c r="U42" s="106">
        <f t="shared" si="7"/>
        <v>0</v>
      </c>
      <c r="V42" s="43">
        <f>'Enseignements TS1'!AP19</f>
        <v>0</v>
      </c>
      <c r="W42" s="44">
        <f>'Enseignements TS1'!AT19</f>
        <v>0</v>
      </c>
      <c r="X42" s="106">
        <f t="shared" si="8"/>
        <v>0</v>
      </c>
      <c r="Y42" s="43">
        <f>'Enseignements TS1'!AX19</f>
        <v>0</v>
      </c>
      <c r="Z42" s="44">
        <f>'Enseignements TS1'!BC19</f>
        <v>0</v>
      </c>
      <c r="AA42" s="106">
        <f t="shared" si="9"/>
        <v>0</v>
      </c>
      <c r="AB42" s="43">
        <f>'Enseignements TS1'!BI19</f>
        <v>0</v>
      </c>
      <c r="AC42" s="44">
        <f>'Enseignements TS1'!BK19</f>
        <v>0</v>
      </c>
      <c r="AD42" s="106">
        <f t="shared" si="10"/>
        <v>0</v>
      </c>
      <c r="AE42" s="126">
        <f>'Enseignements TS1'!BM19</f>
        <v>0</v>
      </c>
      <c r="AF42" s="127">
        <f>'Enseignements TS1'!BO19</f>
        <v>60</v>
      </c>
      <c r="AG42" s="128">
        <f t="shared" si="11"/>
        <v>60</v>
      </c>
      <c r="AH42" s="43">
        <f>'Enseignements TS1'!BG19</f>
        <v>0</v>
      </c>
      <c r="AI42" s="44">
        <f>'Enseignements TS1'!BH19</f>
        <v>0</v>
      </c>
      <c r="AJ42" s="109">
        <f t="shared" si="12"/>
        <v>0</v>
      </c>
      <c r="AK42" s="214"/>
      <c r="AL42" s="43">
        <f t="shared" si="13"/>
        <v>0</v>
      </c>
      <c r="AM42" s="44">
        <f t="shared" si="14"/>
        <v>60</v>
      </c>
      <c r="AN42" s="106">
        <f t="shared" si="15"/>
        <v>60</v>
      </c>
      <c r="AO42" s="101"/>
      <c r="AP42" s="101"/>
      <c r="AQ42" s="104"/>
    </row>
    <row r="43" spans="1:43" ht="15.75" thickBot="1">
      <c r="A43" s="96" t="s">
        <v>145</v>
      </c>
      <c r="B43" s="100">
        <v>2</v>
      </c>
      <c r="C43" s="97" t="s">
        <v>146</v>
      </c>
      <c r="D43" s="571"/>
      <c r="E43" s="572"/>
      <c r="F43" s="573"/>
      <c r="G43" s="47">
        <f>'Enseignements TS1'!K20</f>
        <v>0</v>
      </c>
      <c r="H43" s="48">
        <f>'Enseignements TS1'!M20</f>
        <v>0</v>
      </c>
      <c r="I43" s="107">
        <f t="shared" si="3"/>
        <v>0</v>
      </c>
      <c r="J43" s="47">
        <f>'Enseignements TS1'!O20</f>
        <v>0</v>
      </c>
      <c r="K43" s="48">
        <f>'Enseignements TS1'!P20</f>
        <v>0</v>
      </c>
      <c r="L43" s="107">
        <f t="shared" si="4"/>
        <v>0</v>
      </c>
      <c r="M43" s="47">
        <f>'Enseignements TS1'!Q20</f>
        <v>0</v>
      </c>
      <c r="N43" s="48">
        <f>'Enseignements TS1'!R20</f>
        <v>0</v>
      </c>
      <c r="O43" s="107">
        <f t="shared" si="5"/>
        <v>0</v>
      </c>
      <c r="P43" s="47">
        <f>'Enseignements TS1'!T20</f>
        <v>0</v>
      </c>
      <c r="Q43" s="48">
        <f>'Enseignements TS1'!Y20</f>
        <v>0</v>
      </c>
      <c r="R43" s="107">
        <f t="shared" si="6"/>
        <v>0</v>
      </c>
      <c r="S43" s="47">
        <f>'Enseignements TS1'!AD20</f>
        <v>0</v>
      </c>
      <c r="T43" s="48">
        <f>'Enseignements TS1'!AK20</f>
        <v>0</v>
      </c>
      <c r="U43" s="107">
        <f t="shared" si="7"/>
        <v>0</v>
      </c>
      <c r="V43" s="47">
        <f>'Enseignements TS1'!AP20</f>
        <v>0</v>
      </c>
      <c r="W43" s="48">
        <f>'Enseignements TS1'!AT20</f>
        <v>0</v>
      </c>
      <c r="X43" s="107">
        <f t="shared" si="8"/>
        <v>0</v>
      </c>
      <c r="Y43" s="47">
        <f>'Enseignements TS1'!AX20</f>
        <v>0</v>
      </c>
      <c r="Z43" s="48">
        <f>'Enseignements TS1'!BC20</f>
        <v>0</v>
      </c>
      <c r="AA43" s="107">
        <f t="shared" si="9"/>
        <v>0</v>
      </c>
      <c r="AB43" s="120">
        <f>'Enseignements TS1'!BI20</f>
        <v>0</v>
      </c>
      <c r="AC43" s="121">
        <f>'Enseignements TS1'!BK20</f>
        <v>60</v>
      </c>
      <c r="AD43" s="122">
        <f t="shared" si="10"/>
        <v>60</v>
      </c>
      <c r="AE43" s="47">
        <f>'Enseignements TS1'!BM20</f>
        <v>0</v>
      </c>
      <c r="AF43" s="48">
        <f>'Enseignements TS1'!BO20</f>
        <v>0</v>
      </c>
      <c r="AG43" s="107">
        <f t="shared" si="11"/>
        <v>0</v>
      </c>
      <c r="AH43" s="47">
        <f>'Enseignements TS1'!BG20</f>
        <v>0</v>
      </c>
      <c r="AI43" s="48">
        <f>'Enseignements TS1'!BH20</f>
        <v>0</v>
      </c>
      <c r="AJ43" s="110">
        <f t="shared" si="12"/>
        <v>0</v>
      </c>
      <c r="AK43" s="217"/>
      <c r="AL43" s="47">
        <f t="shared" si="13"/>
        <v>0</v>
      </c>
      <c r="AM43" s="48">
        <f t="shared" si="14"/>
        <v>60</v>
      </c>
      <c r="AN43" s="107">
        <f t="shared" si="15"/>
        <v>60</v>
      </c>
      <c r="AO43" s="101"/>
      <c r="AP43" s="101"/>
      <c r="AQ43" s="104"/>
    </row>
    <row r="44" spans="1:43" ht="15.75" thickBot="1">
      <c r="A44" s="99" t="s">
        <v>49</v>
      </c>
      <c r="B44" s="10">
        <f>SUM(B37:B43)</f>
        <v>22</v>
      </c>
      <c r="C44" s="41"/>
      <c r="G44" s="64">
        <f>SUM(G37:G43)</f>
        <v>45</v>
      </c>
      <c r="H44" s="65">
        <f t="shared" ref="H44:AJ44" si="16">SUM(H37:H43)</f>
        <v>45</v>
      </c>
      <c r="I44" s="50">
        <f t="shared" si="16"/>
        <v>90</v>
      </c>
      <c r="J44" s="64">
        <f t="shared" si="16"/>
        <v>10</v>
      </c>
      <c r="K44" s="65">
        <f t="shared" si="16"/>
        <v>20</v>
      </c>
      <c r="L44" s="50">
        <f t="shared" si="16"/>
        <v>30</v>
      </c>
      <c r="M44" s="64">
        <f t="shared" si="16"/>
        <v>0</v>
      </c>
      <c r="N44" s="65">
        <f t="shared" si="16"/>
        <v>30</v>
      </c>
      <c r="O44" s="67">
        <f t="shared" si="16"/>
        <v>30</v>
      </c>
      <c r="P44" s="64">
        <f t="shared" si="16"/>
        <v>25</v>
      </c>
      <c r="Q44" s="65">
        <f t="shared" si="16"/>
        <v>35</v>
      </c>
      <c r="R44" s="50">
        <f t="shared" si="16"/>
        <v>60</v>
      </c>
      <c r="S44" s="64">
        <f t="shared" si="16"/>
        <v>35</v>
      </c>
      <c r="T44" s="65">
        <f t="shared" si="16"/>
        <v>85</v>
      </c>
      <c r="U44" s="50">
        <f t="shared" si="16"/>
        <v>120</v>
      </c>
      <c r="V44" s="64">
        <f t="shared" si="16"/>
        <v>10</v>
      </c>
      <c r="W44" s="65">
        <f t="shared" si="16"/>
        <v>50</v>
      </c>
      <c r="X44" s="50">
        <f t="shared" si="16"/>
        <v>60</v>
      </c>
      <c r="Y44" s="64">
        <f t="shared" si="16"/>
        <v>35</v>
      </c>
      <c r="Z44" s="65">
        <f t="shared" si="16"/>
        <v>25</v>
      </c>
      <c r="AA44" s="50">
        <f t="shared" si="16"/>
        <v>60</v>
      </c>
      <c r="AB44" s="64">
        <f t="shared" si="16"/>
        <v>10</v>
      </c>
      <c r="AC44" s="65">
        <f t="shared" si="16"/>
        <v>80</v>
      </c>
      <c r="AD44" s="50">
        <f t="shared" si="16"/>
        <v>90</v>
      </c>
      <c r="AE44" s="64">
        <f t="shared" si="16"/>
        <v>0</v>
      </c>
      <c r="AF44" s="65">
        <f t="shared" si="16"/>
        <v>60</v>
      </c>
      <c r="AG44" s="50">
        <f t="shared" si="16"/>
        <v>60</v>
      </c>
      <c r="AH44" s="64">
        <f t="shared" si="16"/>
        <v>10</v>
      </c>
      <c r="AI44" s="65">
        <f t="shared" si="16"/>
        <v>50</v>
      </c>
      <c r="AJ44" s="7">
        <f t="shared" si="16"/>
        <v>60</v>
      </c>
      <c r="AK44" s="188"/>
      <c r="AL44" s="64">
        <f>SUM(AL37:AL43)</f>
        <v>180</v>
      </c>
      <c r="AM44" s="65">
        <f>SUM(AM37:AM43)</f>
        <v>480</v>
      </c>
      <c r="AN44" s="50">
        <f>SUM(AN37:AN43)</f>
        <v>660</v>
      </c>
      <c r="AO44" s="102"/>
      <c r="AP44" s="102"/>
      <c r="AQ44" s="104"/>
    </row>
  </sheetData>
  <sheetProtection selectLockedCells="1" selectUnlockedCells="1"/>
  <mergeCells count="92">
    <mergeCell ref="AL2:AM2"/>
    <mergeCell ref="M35:O35"/>
    <mergeCell ref="P35:R35"/>
    <mergeCell ref="S35:U35"/>
    <mergeCell ref="V35:X35"/>
    <mergeCell ref="Y35:AA35"/>
    <mergeCell ref="AB35:AD35"/>
    <mergeCell ref="AM3:AM5"/>
    <mergeCell ref="AM6:AM8"/>
    <mergeCell ref="AM9:AM11"/>
    <mergeCell ref="AM12:AM14"/>
    <mergeCell ref="AM15:AM17"/>
    <mergeCell ref="AM18:AM20"/>
    <mergeCell ref="AM24:AM26"/>
    <mergeCell ref="AM27:AM29"/>
    <mergeCell ref="AM30:AM32"/>
    <mergeCell ref="D40:F40"/>
    <mergeCell ref="D41:F41"/>
    <mergeCell ref="D42:F42"/>
    <mergeCell ref="D43:F43"/>
    <mergeCell ref="AE35:AG35"/>
    <mergeCell ref="B35:B36"/>
    <mergeCell ref="A35:A36"/>
    <mergeCell ref="C35:C36"/>
    <mergeCell ref="D37:F37"/>
    <mergeCell ref="D39:F39"/>
    <mergeCell ref="D38:F38"/>
    <mergeCell ref="AL35:AN35"/>
    <mergeCell ref="AM21:AM23"/>
    <mergeCell ref="D24:D26"/>
    <mergeCell ref="E24:E26"/>
    <mergeCell ref="F24:F26"/>
    <mergeCell ref="D27:D29"/>
    <mergeCell ref="E27:E29"/>
    <mergeCell ref="F27:F29"/>
    <mergeCell ref="D30:D32"/>
    <mergeCell ref="E30:E32"/>
    <mergeCell ref="F30:F32"/>
    <mergeCell ref="G35:I35"/>
    <mergeCell ref="AH35:AJ35"/>
    <mergeCell ref="D18:D20"/>
    <mergeCell ref="E18:E20"/>
    <mergeCell ref="F18:F20"/>
    <mergeCell ref="D21:D23"/>
    <mergeCell ref="E21:E23"/>
    <mergeCell ref="F21:F23"/>
    <mergeCell ref="D12:D14"/>
    <mergeCell ref="E12:E14"/>
    <mergeCell ref="F12:F14"/>
    <mergeCell ref="D15:D17"/>
    <mergeCell ref="E15:E17"/>
    <mergeCell ref="F15:F17"/>
    <mergeCell ref="F3:F5"/>
    <mergeCell ref="D6:D8"/>
    <mergeCell ref="E6:E8"/>
    <mergeCell ref="F6:F8"/>
    <mergeCell ref="D9:D11"/>
    <mergeCell ref="E9:E11"/>
    <mergeCell ref="F9:F11"/>
    <mergeCell ref="E3:E5"/>
    <mergeCell ref="B6:B8"/>
    <mergeCell ref="C6:C8"/>
    <mergeCell ref="B3:B5"/>
    <mergeCell ref="C3:C5"/>
    <mergeCell ref="D3:D5"/>
    <mergeCell ref="C15:C17"/>
    <mergeCell ref="B15:B17"/>
    <mergeCell ref="B12:B14"/>
    <mergeCell ref="C12:C14"/>
    <mergeCell ref="C9:C11"/>
    <mergeCell ref="B9:B11"/>
    <mergeCell ref="C24:C26"/>
    <mergeCell ref="B21:B23"/>
    <mergeCell ref="C21:C23"/>
    <mergeCell ref="C18:C20"/>
    <mergeCell ref="B18:B20"/>
    <mergeCell ref="A18:A20"/>
    <mergeCell ref="A21:A23"/>
    <mergeCell ref="A24:A26"/>
    <mergeCell ref="J35:L35"/>
    <mergeCell ref="A3:A5"/>
    <mergeCell ref="A6:A8"/>
    <mergeCell ref="A9:A11"/>
    <mergeCell ref="A12:A14"/>
    <mergeCell ref="A15:A17"/>
    <mergeCell ref="A27:A29"/>
    <mergeCell ref="A30:A32"/>
    <mergeCell ref="B30:B32"/>
    <mergeCell ref="C30:C32"/>
    <mergeCell ref="C27:C29"/>
    <mergeCell ref="B27:B29"/>
    <mergeCell ref="B24:B26"/>
  </mergeCells>
  <conditionalFormatting sqref="AM30:AM32">
    <cfRule type="cellIs" dxfId="21" priority="11" operator="equal">
      <formula>$F$30</formula>
    </cfRule>
  </conditionalFormatting>
  <conditionalFormatting sqref="AM27:AM29">
    <cfRule type="cellIs" dxfId="20" priority="10" operator="equal">
      <formula>$F$27</formula>
    </cfRule>
  </conditionalFormatting>
  <conditionalFormatting sqref="AM24:AM26">
    <cfRule type="cellIs" dxfId="19" priority="9" operator="equal">
      <formula>$F$24</formula>
    </cfRule>
  </conditionalFormatting>
  <conditionalFormatting sqref="AM21:AM23">
    <cfRule type="cellIs" dxfId="18" priority="8" operator="equal">
      <formula>$F$21</formula>
    </cfRule>
  </conditionalFormatting>
  <conditionalFormatting sqref="AM18:AM20">
    <cfRule type="cellIs" dxfId="17" priority="7" operator="equal">
      <formula>$F$18</formula>
    </cfRule>
  </conditionalFormatting>
  <conditionalFormatting sqref="AM15:AM17">
    <cfRule type="cellIs" dxfId="16" priority="6" operator="equal">
      <formula>$F$15</formula>
    </cfRule>
  </conditionalFormatting>
  <conditionalFormatting sqref="AM12:AM14">
    <cfRule type="cellIs" dxfId="15" priority="5" operator="equal">
      <formula>$F$12</formula>
    </cfRule>
  </conditionalFormatting>
  <conditionalFormatting sqref="AM9:AM11">
    <cfRule type="cellIs" dxfId="14" priority="4" operator="equal">
      <formula>$F$9</formula>
    </cfRule>
  </conditionalFormatting>
  <conditionalFormatting sqref="AM6:AM8">
    <cfRule type="cellIs" dxfId="13" priority="3" operator="equal">
      <formula>$F$6</formula>
    </cfRule>
  </conditionalFormatting>
  <conditionalFormatting sqref="AM3:AM5">
    <cfRule type="cellIs" dxfId="12" priority="2" operator="equal">
      <formula>$F$3</formula>
    </cfRule>
  </conditionalFormatting>
  <conditionalFormatting sqref="G1:AJ1">
    <cfRule type="cellIs" dxfId="11" priority="1" operator="equal">
      <formula>22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8" scale="47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8"/>
  <sheetViews>
    <sheetView showGridLines="0" tabSelected="1" topLeftCell="D1" zoomScale="80" zoomScaleNormal="80" workbookViewId="0">
      <selection activeCell="S22" sqref="S22"/>
    </sheetView>
  </sheetViews>
  <sheetFormatPr baseColWidth="10" defaultRowHeight="15"/>
  <cols>
    <col min="1" max="1" width="41" hidden="1" customWidth="1"/>
    <col min="2" max="2" width="12.85546875" hidden="1" customWidth="1"/>
    <col min="3" max="3" width="39.7109375" hidden="1" customWidth="1"/>
    <col min="4" max="4" width="11.140625" style="13" customWidth="1"/>
    <col min="5" max="5" width="7.140625" hidden="1" customWidth="1"/>
    <col min="6" max="6" width="10.85546875" customWidth="1"/>
    <col min="7" max="36" width="8.7109375" customWidth="1"/>
    <col min="37" max="37" width="8.7109375" style="205" customWidth="1"/>
    <col min="38" max="39" width="8.7109375" customWidth="1"/>
    <col min="40" max="40" width="7.85546875" customWidth="1"/>
  </cols>
  <sheetData>
    <row r="1" spans="1:40" ht="15.75" thickBot="1">
      <c r="A1" s="51"/>
      <c r="B1" s="51"/>
      <c r="C1" s="130" t="s">
        <v>33</v>
      </c>
      <c r="D1" s="321"/>
      <c r="E1" s="51"/>
      <c r="F1" s="51"/>
      <c r="G1" s="129">
        <f t="shared" ref="G1:AJ1" si="0">SUM(G3:G12)</f>
        <v>22</v>
      </c>
      <c r="H1" s="129">
        <f t="shared" si="0"/>
        <v>22</v>
      </c>
      <c r="I1" s="129">
        <f t="shared" si="0"/>
        <v>22</v>
      </c>
      <c r="J1" s="129">
        <f t="shared" si="0"/>
        <v>22</v>
      </c>
      <c r="K1" s="129">
        <f t="shared" si="0"/>
        <v>22</v>
      </c>
      <c r="L1" s="129">
        <f t="shared" si="0"/>
        <v>22</v>
      </c>
      <c r="M1" s="129">
        <f t="shared" si="0"/>
        <v>22</v>
      </c>
      <c r="N1" s="129">
        <f t="shared" si="0"/>
        <v>22</v>
      </c>
      <c r="O1" s="129">
        <f t="shared" si="0"/>
        <v>22</v>
      </c>
      <c r="P1" s="129">
        <f t="shared" si="0"/>
        <v>22</v>
      </c>
      <c r="Q1" s="129">
        <f t="shared" si="0"/>
        <v>22</v>
      </c>
      <c r="R1" s="129">
        <f t="shared" si="0"/>
        <v>22</v>
      </c>
      <c r="S1" s="129">
        <f t="shared" si="0"/>
        <v>22</v>
      </c>
      <c r="T1" s="129">
        <f t="shared" si="0"/>
        <v>22</v>
      </c>
      <c r="U1" s="129">
        <f t="shared" si="0"/>
        <v>22</v>
      </c>
      <c r="V1" s="129">
        <f t="shared" si="0"/>
        <v>22</v>
      </c>
      <c r="W1" s="129">
        <f t="shared" si="0"/>
        <v>22</v>
      </c>
      <c r="X1" s="129">
        <f t="shared" si="0"/>
        <v>22</v>
      </c>
      <c r="Y1" s="129">
        <f t="shared" si="0"/>
        <v>22</v>
      </c>
      <c r="Z1" s="129">
        <f t="shared" si="0"/>
        <v>22</v>
      </c>
      <c r="AA1" s="129">
        <f t="shared" si="0"/>
        <v>22</v>
      </c>
      <c r="AB1" s="129">
        <f t="shared" si="0"/>
        <v>22</v>
      </c>
      <c r="AC1" s="129">
        <f t="shared" si="0"/>
        <v>22</v>
      </c>
      <c r="AD1" s="129">
        <f t="shared" si="0"/>
        <v>22</v>
      </c>
      <c r="AE1" s="129">
        <f t="shared" si="0"/>
        <v>22</v>
      </c>
      <c r="AF1" s="129">
        <f t="shared" si="0"/>
        <v>22</v>
      </c>
      <c r="AG1" s="129">
        <f t="shared" si="0"/>
        <v>22</v>
      </c>
      <c r="AH1" s="129">
        <f t="shared" si="0"/>
        <v>22</v>
      </c>
      <c r="AI1" s="129">
        <f t="shared" si="0"/>
        <v>22</v>
      </c>
      <c r="AJ1" s="206">
        <f t="shared" si="0"/>
        <v>22</v>
      </c>
      <c r="AK1" s="209"/>
      <c r="AL1" s="115"/>
      <c r="AM1" s="18"/>
      <c r="AN1" s="189" t="s">
        <v>158</v>
      </c>
    </row>
    <row r="2" spans="1:40" ht="15.75" thickBot="1">
      <c r="A2" s="62"/>
      <c r="B2" s="48" t="s">
        <v>0</v>
      </c>
      <c r="C2" s="62"/>
      <c r="D2" s="322" t="s">
        <v>1</v>
      </c>
      <c r="E2" s="62" t="s">
        <v>50</v>
      </c>
      <c r="F2" s="62" t="s">
        <v>2</v>
      </c>
      <c r="G2" s="113">
        <v>1</v>
      </c>
      <c r="H2" s="113">
        <v>2</v>
      </c>
      <c r="I2" s="113">
        <v>3</v>
      </c>
      <c r="J2" s="113">
        <v>4</v>
      </c>
      <c r="K2" s="113">
        <v>5</v>
      </c>
      <c r="L2" s="113">
        <v>6</v>
      </c>
      <c r="M2" s="113">
        <v>7</v>
      </c>
      <c r="N2" s="113">
        <v>8</v>
      </c>
      <c r="O2" s="113">
        <v>9</v>
      </c>
      <c r="P2" s="113">
        <v>10</v>
      </c>
      <c r="Q2" s="113">
        <v>11</v>
      </c>
      <c r="R2" s="113">
        <v>12</v>
      </c>
      <c r="S2" s="113">
        <v>13</v>
      </c>
      <c r="T2" s="113">
        <v>14</v>
      </c>
      <c r="U2" s="113">
        <v>15</v>
      </c>
      <c r="V2" s="113">
        <v>16</v>
      </c>
      <c r="W2" s="113">
        <v>17</v>
      </c>
      <c r="X2" s="113">
        <v>18</v>
      </c>
      <c r="Y2" s="113">
        <v>19</v>
      </c>
      <c r="Z2" s="113">
        <v>20</v>
      </c>
      <c r="AA2" s="113">
        <v>21</v>
      </c>
      <c r="AB2" s="113">
        <v>22</v>
      </c>
      <c r="AC2" s="113">
        <v>23</v>
      </c>
      <c r="AD2" s="113">
        <v>24</v>
      </c>
      <c r="AE2" s="113">
        <v>25</v>
      </c>
      <c r="AF2" s="113">
        <v>26</v>
      </c>
      <c r="AG2" s="113">
        <v>27</v>
      </c>
      <c r="AH2" s="113">
        <v>28</v>
      </c>
      <c r="AI2" s="113">
        <v>29</v>
      </c>
      <c r="AJ2" s="114">
        <v>30</v>
      </c>
      <c r="AK2" s="226" t="s">
        <v>157</v>
      </c>
      <c r="AL2" s="438" t="s">
        <v>130</v>
      </c>
      <c r="AM2" s="458"/>
      <c r="AN2" s="212" t="s">
        <v>151</v>
      </c>
    </row>
    <row r="3" spans="1:40" ht="15.75" thickBot="1">
      <c r="A3" s="142" t="s">
        <v>3</v>
      </c>
      <c r="B3" s="98" t="s">
        <v>4</v>
      </c>
      <c r="C3" s="143" t="s">
        <v>5</v>
      </c>
      <c r="D3" s="323" t="s">
        <v>6</v>
      </c>
      <c r="E3" s="144">
        <v>3</v>
      </c>
      <c r="F3" s="98">
        <v>90</v>
      </c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62">
        <v>5</v>
      </c>
      <c r="X3" s="162">
        <v>5</v>
      </c>
      <c r="Y3" s="162">
        <v>5</v>
      </c>
      <c r="Z3" s="162">
        <v>5</v>
      </c>
      <c r="AA3" s="162">
        <v>5</v>
      </c>
      <c r="AB3" s="162">
        <v>5</v>
      </c>
      <c r="AC3" s="162">
        <v>5</v>
      </c>
      <c r="AD3" s="162">
        <v>5</v>
      </c>
      <c r="AE3" s="162">
        <v>5</v>
      </c>
      <c r="AF3" s="162">
        <v>9</v>
      </c>
      <c r="AG3" s="162">
        <v>9</v>
      </c>
      <c r="AH3" s="162">
        <v>9</v>
      </c>
      <c r="AI3" s="162">
        <v>9</v>
      </c>
      <c r="AJ3" s="163">
        <v>9</v>
      </c>
      <c r="AK3" s="190"/>
      <c r="AL3" s="36">
        <f>SUM(G3:AJ3)</f>
        <v>90</v>
      </c>
      <c r="AM3" s="150">
        <f t="shared" ref="AM3:AM12" si="1">SUM(AL3:AL3)</f>
        <v>90</v>
      </c>
      <c r="AN3" s="184">
        <v>14</v>
      </c>
    </row>
    <row r="4" spans="1:40" ht="15.75" thickBot="1">
      <c r="A4" s="142" t="s">
        <v>7</v>
      </c>
      <c r="B4" s="98" t="s">
        <v>4</v>
      </c>
      <c r="C4" s="98">
        <v>8.3000000000000007</v>
      </c>
      <c r="D4" s="324" t="s">
        <v>8</v>
      </c>
      <c r="E4" s="145">
        <v>2</v>
      </c>
      <c r="F4" s="98">
        <v>30</v>
      </c>
      <c r="G4" s="171">
        <v>5</v>
      </c>
      <c r="H4" s="171">
        <v>5</v>
      </c>
      <c r="I4" s="171">
        <v>5</v>
      </c>
      <c r="J4" s="171">
        <v>5</v>
      </c>
      <c r="K4" s="171">
        <v>5</v>
      </c>
      <c r="L4" s="171">
        <v>5</v>
      </c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9"/>
      <c r="AK4" s="190"/>
      <c r="AL4" s="36">
        <f t="shared" ref="AL4:AL12" si="2">SUM(G4:AJ4)</f>
        <v>30</v>
      </c>
      <c r="AM4" s="150">
        <f t="shared" si="1"/>
        <v>30</v>
      </c>
      <c r="AN4" s="183">
        <v>6</v>
      </c>
    </row>
    <row r="5" spans="1:40" ht="15.75" thickBot="1">
      <c r="A5" s="142" t="s">
        <v>9</v>
      </c>
      <c r="B5" s="98" t="s">
        <v>4</v>
      </c>
      <c r="C5" s="98">
        <v>7.1</v>
      </c>
      <c r="D5" s="325" t="s">
        <v>10</v>
      </c>
      <c r="E5" s="143">
        <v>2</v>
      </c>
      <c r="F5" s="98">
        <v>30</v>
      </c>
      <c r="G5" s="161"/>
      <c r="H5" s="161"/>
      <c r="I5" s="161"/>
      <c r="J5" s="161"/>
      <c r="K5" s="161"/>
      <c r="L5" s="161"/>
      <c r="M5" s="161"/>
      <c r="N5" s="192">
        <v>0.5</v>
      </c>
      <c r="O5" s="192">
        <v>1</v>
      </c>
      <c r="P5" s="192">
        <v>1</v>
      </c>
      <c r="Q5" s="192">
        <v>1</v>
      </c>
      <c r="R5" s="192">
        <v>1</v>
      </c>
      <c r="S5" s="192">
        <v>1</v>
      </c>
      <c r="T5" s="192">
        <v>1</v>
      </c>
      <c r="U5" s="192">
        <v>1</v>
      </c>
      <c r="V5" s="192">
        <v>1</v>
      </c>
      <c r="W5" s="192">
        <v>1</v>
      </c>
      <c r="X5" s="192">
        <v>1</v>
      </c>
      <c r="Y5" s="192">
        <v>1</v>
      </c>
      <c r="Z5" s="192">
        <v>1</v>
      </c>
      <c r="AA5" s="192">
        <v>2.5</v>
      </c>
      <c r="AB5" s="192">
        <v>5</v>
      </c>
      <c r="AC5" s="192">
        <v>3</v>
      </c>
      <c r="AD5" s="192">
        <v>1</v>
      </c>
      <c r="AE5" s="192">
        <v>1</v>
      </c>
      <c r="AF5" s="192">
        <v>1</v>
      </c>
      <c r="AG5" s="192">
        <v>1</v>
      </c>
      <c r="AH5" s="192">
        <v>1</v>
      </c>
      <c r="AI5" s="192">
        <v>1</v>
      </c>
      <c r="AJ5" s="193">
        <v>1</v>
      </c>
      <c r="AK5" s="210"/>
      <c r="AL5" s="36">
        <f t="shared" si="2"/>
        <v>30</v>
      </c>
      <c r="AM5" s="150">
        <f t="shared" si="1"/>
        <v>30</v>
      </c>
      <c r="AN5" s="183">
        <v>23</v>
      </c>
    </row>
    <row r="6" spans="1:40" ht="15.75" thickBot="1">
      <c r="A6" s="146" t="s">
        <v>11</v>
      </c>
      <c r="B6" s="147" t="s">
        <v>4</v>
      </c>
      <c r="C6" s="148" t="s">
        <v>12</v>
      </c>
      <c r="D6" s="326" t="s">
        <v>13</v>
      </c>
      <c r="E6" s="148">
        <v>5</v>
      </c>
      <c r="F6" s="149">
        <v>120</v>
      </c>
      <c r="G6" s="161"/>
      <c r="H6" s="161"/>
      <c r="I6" s="161"/>
      <c r="J6" s="161"/>
      <c r="K6" s="161"/>
      <c r="L6" s="161"/>
      <c r="M6" s="161"/>
      <c r="N6" s="161"/>
      <c r="O6" s="151"/>
      <c r="P6" s="151"/>
      <c r="Q6" s="161"/>
      <c r="R6" s="161"/>
      <c r="S6" s="161"/>
      <c r="T6" s="161"/>
      <c r="U6" s="161"/>
      <c r="V6" s="161"/>
      <c r="W6" s="161"/>
      <c r="X6" s="161"/>
      <c r="Y6" s="161"/>
      <c r="Z6" s="151"/>
      <c r="AA6" s="151"/>
      <c r="AB6" s="151"/>
      <c r="AC6" s="196">
        <v>4</v>
      </c>
      <c r="AD6" s="196">
        <v>8</v>
      </c>
      <c r="AE6" s="196">
        <v>8</v>
      </c>
      <c r="AF6" s="196">
        <v>8</v>
      </c>
      <c r="AG6" s="196">
        <v>8</v>
      </c>
      <c r="AH6" s="196">
        <v>8</v>
      </c>
      <c r="AI6" s="196">
        <v>8</v>
      </c>
      <c r="AJ6" s="197">
        <v>8</v>
      </c>
      <c r="AK6" s="211">
        <v>60</v>
      </c>
      <c r="AL6" s="36">
        <f>SUM(G6:AK6)</f>
        <v>120</v>
      </c>
      <c r="AM6" s="150">
        <f t="shared" si="1"/>
        <v>120</v>
      </c>
      <c r="AN6" s="183">
        <v>18</v>
      </c>
    </row>
    <row r="7" spans="1:40" ht="15.75" thickBot="1">
      <c r="A7" s="142" t="s">
        <v>14</v>
      </c>
      <c r="B7" s="98" t="s">
        <v>4</v>
      </c>
      <c r="C7" s="143" t="s">
        <v>15</v>
      </c>
      <c r="D7" s="325" t="s">
        <v>16</v>
      </c>
      <c r="E7" s="143">
        <v>4</v>
      </c>
      <c r="F7" s="98">
        <v>120</v>
      </c>
      <c r="G7" s="198">
        <v>4</v>
      </c>
      <c r="H7" s="198">
        <v>4</v>
      </c>
      <c r="I7" s="198">
        <v>4</v>
      </c>
      <c r="J7" s="198">
        <v>4</v>
      </c>
      <c r="K7" s="198">
        <v>4</v>
      </c>
      <c r="L7" s="198">
        <v>4</v>
      </c>
      <c r="M7" s="198">
        <v>9</v>
      </c>
      <c r="N7" s="198">
        <v>9</v>
      </c>
      <c r="O7" s="198">
        <v>9</v>
      </c>
      <c r="P7" s="198">
        <v>9</v>
      </c>
      <c r="Q7" s="198">
        <v>9</v>
      </c>
      <c r="R7" s="198">
        <v>9</v>
      </c>
      <c r="S7" s="198">
        <v>9</v>
      </c>
      <c r="T7" s="198">
        <v>4</v>
      </c>
      <c r="U7" s="198">
        <v>4</v>
      </c>
      <c r="V7" s="198">
        <v>4</v>
      </c>
      <c r="W7" s="198">
        <v>4.5</v>
      </c>
      <c r="X7" s="198">
        <v>6</v>
      </c>
      <c r="Y7" s="198">
        <v>4</v>
      </c>
      <c r="Z7" s="198">
        <v>4</v>
      </c>
      <c r="AA7" s="198">
        <v>2.5</v>
      </c>
      <c r="AB7" s="161"/>
      <c r="AC7" s="151"/>
      <c r="AD7" s="151"/>
      <c r="AE7" s="151"/>
      <c r="AF7" s="151"/>
      <c r="AG7" s="151"/>
      <c r="AH7" s="151"/>
      <c r="AI7" s="151"/>
      <c r="AJ7" s="159"/>
      <c r="AK7" s="190"/>
      <c r="AL7" s="36">
        <f t="shared" si="2"/>
        <v>120</v>
      </c>
      <c r="AM7" s="150">
        <f t="shared" si="1"/>
        <v>120</v>
      </c>
      <c r="AN7" s="183">
        <v>22</v>
      </c>
    </row>
    <row r="8" spans="1:40" ht="15.75" thickBot="1">
      <c r="A8" s="142" t="s">
        <v>17</v>
      </c>
      <c r="B8" s="98" t="s">
        <v>4</v>
      </c>
      <c r="C8" s="143" t="s">
        <v>18</v>
      </c>
      <c r="D8" s="325" t="s">
        <v>19</v>
      </c>
      <c r="E8" s="143">
        <v>4</v>
      </c>
      <c r="F8" s="98">
        <v>60</v>
      </c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200">
        <v>5</v>
      </c>
      <c r="U8" s="200">
        <v>5</v>
      </c>
      <c r="V8" s="200">
        <v>5</v>
      </c>
      <c r="W8" s="200">
        <v>0</v>
      </c>
      <c r="X8" s="200">
        <v>2</v>
      </c>
      <c r="Y8" s="200">
        <v>5</v>
      </c>
      <c r="Z8" s="200">
        <v>8</v>
      </c>
      <c r="AA8" s="200">
        <v>8</v>
      </c>
      <c r="AB8" s="200">
        <v>8</v>
      </c>
      <c r="AC8" s="200">
        <v>6</v>
      </c>
      <c r="AD8" s="200">
        <v>4</v>
      </c>
      <c r="AE8" s="200">
        <v>4</v>
      </c>
      <c r="AF8" s="151"/>
      <c r="AG8" s="151"/>
      <c r="AH8" s="151"/>
      <c r="AI8" s="151"/>
      <c r="AJ8" s="159"/>
      <c r="AK8" s="190"/>
      <c r="AL8" s="36">
        <f t="shared" si="2"/>
        <v>60</v>
      </c>
      <c r="AM8" s="150">
        <f t="shared" si="1"/>
        <v>60</v>
      </c>
      <c r="AN8" s="183">
        <v>12</v>
      </c>
    </row>
    <row r="9" spans="1:40" ht="15.75" thickBot="1">
      <c r="A9" s="142" t="s">
        <v>20</v>
      </c>
      <c r="B9" s="143" t="s">
        <v>4</v>
      </c>
      <c r="C9" s="143" t="s">
        <v>21</v>
      </c>
      <c r="D9" s="325" t="s">
        <v>22</v>
      </c>
      <c r="E9" s="143">
        <v>6</v>
      </c>
      <c r="F9" s="98">
        <v>60</v>
      </c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94">
        <v>5.5</v>
      </c>
      <c r="R9" s="194">
        <v>8</v>
      </c>
      <c r="S9" s="194">
        <v>8</v>
      </c>
      <c r="T9" s="194">
        <v>8</v>
      </c>
      <c r="U9" s="194">
        <v>8</v>
      </c>
      <c r="V9" s="194">
        <v>8</v>
      </c>
      <c r="W9" s="194">
        <v>7.5</v>
      </c>
      <c r="X9" s="194">
        <v>4</v>
      </c>
      <c r="Y9" s="195">
        <v>3</v>
      </c>
      <c r="Z9" s="151"/>
      <c r="AA9" s="151"/>
      <c r="AB9" s="161"/>
      <c r="AC9" s="161"/>
      <c r="AD9" s="161"/>
      <c r="AE9" s="161"/>
      <c r="AF9" s="161"/>
      <c r="AG9" s="161"/>
      <c r="AH9" s="161"/>
      <c r="AI9" s="161"/>
      <c r="AJ9" s="190"/>
      <c r="AK9" s="190"/>
      <c r="AL9" s="36">
        <f t="shared" si="2"/>
        <v>60</v>
      </c>
      <c r="AM9" s="150">
        <f t="shared" si="1"/>
        <v>60</v>
      </c>
      <c r="AN9" s="183">
        <v>9</v>
      </c>
    </row>
    <row r="10" spans="1:40" ht="15.75" thickBot="1">
      <c r="A10" s="142" t="s">
        <v>23</v>
      </c>
      <c r="B10" s="98" t="s">
        <v>4</v>
      </c>
      <c r="C10" s="143" t="s">
        <v>24</v>
      </c>
      <c r="D10" s="325" t="s">
        <v>25</v>
      </c>
      <c r="E10" s="143">
        <v>2</v>
      </c>
      <c r="F10" s="98">
        <v>90</v>
      </c>
      <c r="G10" s="201">
        <v>6</v>
      </c>
      <c r="H10" s="201">
        <v>6</v>
      </c>
      <c r="I10" s="201">
        <v>6</v>
      </c>
      <c r="J10" s="201">
        <v>6</v>
      </c>
      <c r="K10" s="201">
        <v>6</v>
      </c>
      <c r="L10" s="201">
        <v>6</v>
      </c>
      <c r="M10" s="201">
        <v>6</v>
      </c>
      <c r="N10" s="201">
        <v>4</v>
      </c>
      <c r="O10" s="201">
        <v>2</v>
      </c>
      <c r="P10" s="201">
        <v>2</v>
      </c>
      <c r="Q10" s="201">
        <v>2</v>
      </c>
      <c r="R10" s="201">
        <v>2</v>
      </c>
      <c r="S10" s="201">
        <v>2</v>
      </c>
      <c r="T10" s="201">
        <v>2</v>
      </c>
      <c r="U10" s="201">
        <v>2</v>
      </c>
      <c r="V10" s="201">
        <v>2</v>
      </c>
      <c r="W10" s="201">
        <v>2</v>
      </c>
      <c r="X10" s="201">
        <v>2</v>
      </c>
      <c r="Y10" s="201">
        <v>2</v>
      </c>
      <c r="Z10" s="201">
        <v>2</v>
      </c>
      <c r="AA10" s="201">
        <v>2</v>
      </c>
      <c r="AB10" s="201">
        <v>2</v>
      </c>
      <c r="AC10" s="201">
        <v>2</v>
      </c>
      <c r="AD10" s="201">
        <v>2</v>
      </c>
      <c r="AE10" s="201">
        <v>2</v>
      </c>
      <c r="AF10" s="201">
        <v>2</v>
      </c>
      <c r="AG10" s="201">
        <v>2</v>
      </c>
      <c r="AH10" s="201">
        <v>2</v>
      </c>
      <c r="AI10" s="201">
        <v>2</v>
      </c>
      <c r="AJ10" s="202">
        <v>2</v>
      </c>
      <c r="AK10" s="207"/>
      <c r="AL10" s="36">
        <f t="shared" si="2"/>
        <v>90</v>
      </c>
      <c r="AM10" s="150">
        <f t="shared" si="1"/>
        <v>90</v>
      </c>
      <c r="AN10" s="183">
        <v>30</v>
      </c>
    </row>
    <row r="11" spans="1:40" ht="15.75" thickBot="1">
      <c r="A11" s="142" t="s">
        <v>26</v>
      </c>
      <c r="B11" s="98" t="s">
        <v>4</v>
      </c>
      <c r="C11" s="143" t="s">
        <v>27</v>
      </c>
      <c r="D11" s="325" t="s">
        <v>28</v>
      </c>
      <c r="E11" s="143">
        <v>2</v>
      </c>
      <c r="F11" s="98">
        <v>60</v>
      </c>
      <c r="G11" s="152">
        <v>2</v>
      </c>
      <c r="H11" s="152">
        <v>2</v>
      </c>
      <c r="I11" s="152">
        <v>2</v>
      </c>
      <c r="J11" s="152">
        <v>2</v>
      </c>
      <c r="K11" s="152">
        <v>2</v>
      </c>
      <c r="L11" s="152">
        <v>2</v>
      </c>
      <c r="M11" s="152">
        <v>2</v>
      </c>
      <c r="N11" s="152">
        <v>2</v>
      </c>
      <c r="O11" s="152">
        <v>2</v>
      </c>
      <c r="P11" s="152">
        <v>2</v>
      </c>
      <c r="Q11" s="152">
        <v>2</v>
      </c>
      <c r="R11" s="152">
        <v>2</v>
      </c>
      <c r="S11" s="152">
        <v>2</v>
      </c>
      <c r="T11" s="152">
        <v>2</v>
      </c>
      <c r="U11" s="152">
        <v>2</v>
      </c>
      <c r="V11" s="152">
        <v>2</v>
      </c>
      <c r="W11" s="152">
        <v>2</v>
      </c>
      <c r="X11" s="152">
        <v>2</v>
      </c>
      <c r="Y11" s="152">
        <v>2</v>
      </c>
      <c r="Z11" s="152">
        <v>2</v>
      </c>
      <c r="AA11" s="152">
        <v>2</v>
      </c>
      <c r="AB11" s="152">
        <v>2</v>
      </c>
      <c r="AC11" s="152">
        <v>2</v>
      </c>
      <c r="AD11" s="152">
        <v>2</v>
      </c>
      <c r="AE11" s="152">
        <v>2</v>
      </c>
      <c r="AF11" s="152">
        <v>2</v>
      </c>
      <c r="AG11" s="152">
        <v>2</v>
      </c>
      <c r="AH11" s="152">
        <v>2</v>
      </c>
      <c r="AI11" s="152">
        <v>2</v>
      </c>
      <c r="AJ11" s="153">
        <v>2</v>
      </c>
      <c r="AK11" s="190"/>
      <c r="AL11" s="36">
        <f t="shared" si="2"/>
        <v>60</v>
      </c>
      <c r="AM11" s="150">
        <f t="shared" si="1"/>
        <v>60</v>
      </c>
      <c r="AN11" s="183">
        <v>30</v>
      </c>
    </row>
    <row r="12" spans="1:40" ht="15.75" thickBot="1">
      <c r="A12" s="146" t="s">
        <v>30</v>
      </c>
      <c r="B12" s="147" t="s">
        <v>4</v>
      </c>
      <c r="C12" s="148" t="s">
        <v>31</v>
      </c>
      <c r="D12" s="326" t="s">
        <v>32</v>
      </c>
      <c r="E12" s="148">
        <v>3</v>
      </c>
      <c r="F12" s="147">
        <v>60</v>
      </c>
      <c r="G12" s="203">
        <v>5</v>
      </c>
      <c r="H12" s="203">
        <v>5</v>
      </c>
      <c r="I12" s="203">
        <v>5</v>
      </c>
      <c r="J12" s="203">
        <v>5</v>
      </c>
      <c r="K12" s="203">
        <v>5</v>
      </c>
      <c r="L12" s="203">
        <v>5</v>
      </c>
      <c r="M12" s="203">
        <v>5</v>
      </c>
      <c r="N12" s="203">
        <v>6.5</v>
      </c>
      <c r="O12" s="203">
        <v>8</v>
      </c>
      <c r="P12" s="203">
        <v>8</v>
      </c>
      <c r="Q12" s="203">
        <v>2.5</v>
      </c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9"/>
      <c r="AK12" s="190"/>
      <c r="AL12" s="36">
        <f t="shared" si="2"/>
        <v>60</v>
      </c>
      <c r="AM12" s="150">
        <f t="shared" si="1"/>
        <v>60</v>
      </c>
      <c r="AN12" s="184">
        <v>11</v>
      </c>
    </row>
    <row r="13" spans="1:40" ht="15.75" thickBot="1">
      <c r="A13" s="90"/>
      <c r="B13" s="91"/>
      <c r="C13" s="92" t="s">
        <v>34</v>
      </c>
      <c r="D13" s="92"/>
      <c r="E13" s="92">
        <f t="shared" ref="E13:AM13" si="3">SUM(E3:E12)</f>
        <v>33</v>
      </c>
      <c r="F13" s="53">
        <f t="shared" si="3"/>
        <v>720</v>
      </c>
      <c r="G13" s="63">
        <f t="shared" si="3"/>
        <v>22</v>
      </c>
      <c r="H13" s="63">
        <f t="shared" si="3"/>
        <v>22</v>
      </c>
      <c r="I13" s="63">
        <f t="shared" si="3"/>
        <v>22</v>
      </c>
      <c r="J13" s="63">
        <f t="shared" si="3"/>
        <v>22</v>
      </c>
      <c r="K13" s="63">
        <f t="shared" si="3"/>
        <v>22</v>
      </c>
      <c r="L13" s="63">
        <f t="shared" si="3"/>
        <v>22</v>
      </c>
      <c r="M13" s="63">
        <f t="shared" si="3"/>
        <v>22</v>
      </c>
      <c r="N13" s="63">
        <f t="shared" si="3"/>
        <v>22</v>
      </c>
      <c r="O13" s="63">
        <f t="shared" si="3"/>
        <v>22</v>
      </c>
      <c r="P13" s="63">
        <f t="shared" si="3"/>
        <v>22</v>
      </c>
      <c r="Q13" s="63">
        <f t="shared" si="3"/>
        <v>22</v>
      </c>
      <c r="R13" s="63">
        <f t="shared" si="3"/>
        <v>22</v>
      </c>
      <c r="S13" s="63">
        <f t="shared" si="3"/>
        <v>22</v>
      </c>
      <c r="T13" s="63">
        <f t="shared" si="3"/>
        <v>22</v>
      </c>
      <c r="U13" s="63">
        <f t="shared" si="3"/>
        <v>22</v>
      </c>
      <c r="V13" s="63">
        <f t="shared" si="3"/>
        <v>22</v>
      </c>
      <c r="W13" s="63">
        <f t="shared" si="3"/>
        <v>22</v>
      </c>
      <c r="X13" s="63">
        <f t="shared" si="3"/>
        <v>22</v>
      </c>
      <c r="Y13" s="63">
        <f t="shared" si="3"/>
        <v>22</v>
      </c>
      <c r="Z13" s="63">
        <f t="shared" si="3"/>
        <v>22</v>
      </c>
      <c r="AA13" s="63">
        <f t="shared" si="3"/>
        <v>22</v>
      </c>
      <c r="AB13" s="63">
        <f t="shared" si="3"/>
        <v>22</v>
      </c>
      <c r="AC13" s="63">
        <f t="shared" si="3"/>
        <v>22</v>
      </c>
      <c r="AD13" s="63">
        <f t="shared" si="3"/>
        <v>22</v>
      </c>
      <c r="AE13" s="63">
        <f t="shared" si="3"/>
        <v>22</v>
      </c>
      <c r="AF13" s="63">
        <f t="shared" si="3"/>
        <v>22</v>
      </c>
      <c r="AG13" s="63">
        <f t="shared" si="3"/>
        <v>22</v>
      </c>
      <c r="AH13" s="63">
        <f t="shared" si="3"/>
        <v>22</v>
      </c>
      <c r="AI13" s="63">
        <f t="shared" si="3"/>
        <v>22</v>
      </c>
      <c r="AJ13" s="61">
        <f t="shared" si="3"/>
        <v>22</v>
      </c>
      <c r="AK13" s="208"/>
      <c r="AL13" s="116">
        <f t="shared" si="3"/>
        <v>720</v>
      </c>
      <c r="AM13" s="56">
        <f t="shared" si="3"/>
        <v>720</v>
      </c>
    </row>
    <row r="16" spans="1:40" ht="15.75" thickBot="1"/>
    <row r="17" spans="4:10" ht="15.75" thickBot="1">
      <c r="G17" s="228" t="s">
        <v>152</v>
      </c>
      <c r="H17" s="235" t="s">
        <v>154</v>
      </c>
      <c r="I17" s="578" t="s">
        <v>155</v>
      </c>
      <c r="J17" s="545"/>
    </row>
    <row r="18" spans="4:10" ht="15.75" thickBot="1">
      <c r="D18" s="247" t="s">
        <v>1</v>
      </c>
      <c r="E18" s="185" t="s">
        <v>50</v>
      </c>
      <c r="F18" s="186" t="s">
        <v>2</v>
      </c>
      <c r="G18" s="229" t="s">
        <v>153</v>
      </c>
      <c r="H18" s="236" t="s">
        <v>153</v>
      </c>
      <c r="I18" s="579" t="s">
        <v>156</v>
      </c>
      <c r="J18" s="580"/>
    </row>
    <row r="19" spans="4:10" ht="21">
      <c r="D19" s="327" t="s">
        <v>6</v>
      </c>
      <c r="E19" s="239">
        <v>3</v>
      </c>
      <c r="F19" s="240">
        <v>90</v>
      </c>
      <c r="G19" s="232">
        <v>17</v>
      </c>
      <c r="H19" s="237">
        <v>30</v>
      </c>
      <c r="I19" s="581">
        <f>H19-G19+1</f>
        <v>14</v>
      </c>
      <c r="J19" s="582"/>
    </row>
    <row r="20" spans="4:10" ht="21">
      <c r="D20" s="328" t="s">
        <v>8</v>
      </c>
      <c r="E20" s="224">
        <v>2</v>
      </c>
      <c r="F20" s="230">
        <v>30</v>
      </c>
      <c r="G20" s="233">
        <v>1</v>
      </c>
      <c r="H20" s="230">
        <v>6</v>
      </c>
      <c r="I20" s="574">
        <f t="shared" ref="I20:I28" si="4">H20-G20+1</f>
        <v>6</v>
      </c>
      <c r="J20" s="575"/>
    </row>
    <row r="21" spans="4:10" ht="21">
      <c r="D21" s="329" t="s">
        <v>10</v>
      </c>
      <c r="E21" s="225">
        <v>2</v>
      </c>
      <c r="F21" s="230">
        <v>30</v>
      </c>
      <c r="G21" s="233">
        <v>8</v>
      </c>
      <c r="H21" s="230">
        <v>30</v>
      </c>
      <c r="I21" s="574">
        <f t="shared" si="4"/>
        <v>23</v>
      </c>
      <c r="J21" s="575"/>
    </row>
    <row r="22" spans="4:10" ht="21">
      <c r="D22" s="241" t="s">
        <v>13</v>
      </c>
      <c r="E22" s="242">
        <v>5</v>
      </c>
      <c r="F22" s="231">
        <v>120</v>
      </c>
      <c r="G22" s="233">
        <v>23</v>
      </c>
      <c r="H22" s="231">
        <v>38</v>
      </c>
      <c r="I22" s="574">
        <f t="shared" si="4"/>
        <v>16</v>
      </c>
      <c r="J22" s="575"/>
    </row>
    <row r="23" spans="4:10" ht="21">
      <c r="D23" s="329" t="s">
        <v>16</v>
      </c>
      <c r="E23" s="225">
        <v>4</v>
      </c>
      <c r="F23" s="230">
        <v>120</v>
      </c>
      <c r="G23" s="233">
        <v>1</v>
      </c>
      <c r="H23" s="230">
        <v>21</v>
      </c>
      <c r="I23" s="574">
        <f t="shared" si="4"/>
        <v>21</v>
      </c>
      <c r="J23" s="575"/>
    </row>
    <row r="24" spans="4:10" ht="21">
      <c r="D24" s="329" t="s">
        <v>19</v>
      </c>
      <c r="E24" s="225">
        <v>4</v>
      </c>
      <c r="F24" s="230">
        <v>60</v>
      </c>
      <c r="G24" s="233">
        <v>14</v>
      </c>
      <c r="H24" s="230">
        <v>25</v>
      </c>
      <c r="I24" s="574">
        <f t="shared" si="4"/>
        <v>12</v>
      </c>
      <c r="J24" s="575"/>
    </row>
    <row r="25" spans="4:10" ht="21">
      <c r="D25" s="329" t="s">
        <v>22</v>
      </c>
      <c r="E25" s="225">
        <v>6</v>
      </c>
      <c r="F25" s="230">
        <v>60</v>
      </c>
      <c r="G25" s="233">
        <v>11</v>
      </c>
      <c r="H25" s="230">
        <v>19</v>
      </c>
      <c r="I25" s="574">
        <f t="shared" si="4"/>
        <v>9</v>
      </c>
      <c r="J25" s="575"/>
    </row>
    <row r="26" spans="4:10" ht="21">
      <c r="D26" s="329" t="s">
        <v>25</v>
      </c>
      <c r="E26" s="225">
        <v>2</v>
      </c>
      <c r="F26" s="230">
        <v>90</v>
      </c>
      <c r="G26" s="233">
        <v>1</v>
      </c>
      <c r="H26" s="230">
        <v>30</v>
      </c>
      <c r="I26" s="574">
        <f t="shared" si="4"/>
        <v>30</v>
      </c>
      <c r="J26" s="575"/>
    </row>
    <row r="27" spans="4:10" ht="21">
      <c r="D27" s="329" t="s">
        <v>28</v>
      </c>
      <c r="E27" s="225">
        <v>2</v>
      </c>
      <c r="F27" s="230">
        <v>60</v>
      </c>
      <c r="G27" s="234">
        <v>1</v>
      </c>
      <c r="H27" s="238">
        <v>30</v>
      </c>
      <c r="I27" s="574">
        <f t="shared" si="4"/>
        <v>30</v>
      </c>
      <c r="J27" s="575"/>
    </row>
    <row r="28" spans="4:10" ht="21.75" thickBot="1">
      <c r="D28" s="243" t="s">
        <v>32</v>
      </c>
      <c r="E28" s="244">
        <v>3</v>
      </c>
      <c r="F28" s="245">
        <v>60</v>
      </c>
      <c r="G28" s="246">
        <v>1</v>
      </c>
      <c r="H28" s="245">
        <v>11</v>
      </c>
      <c r="I28" s="576">
        <f t="shared" si="4"/>
        <v>11</v>
      </c>
      <c r="J28" s="577"/>
    </row>
  </sheetData>
  <sheetProtection selectLockedCells="1" selectUnlockedCells="1"/>
  <mergeCells count="13">
    <mergeCell ref="AL2:AM2"/>
    <mergeCell ref="I17:J17"/>
    <mergeCell ref="I18:J18"/>
    <mergeCell ref="I19:J19"/>
    <mergeCell ref="I20:J20"/>
    <mergeCell ref="I26:J26"/>
    <mergeCell ref="I27:J27"/>
    <mergeCell ref="I28:J28"/>
    <mergeCell ref="I21:J21"/>
    <mergeCell ref="I22:J22"/>
    <mergeCell ref="I23:J23"/>
    <mergeCell ref="I24:J24"/>
    <mergeCell ref="I25:J25"/>
  </mergeCells>
  <conditionalFormatting sqref="AM3">
    <cfRule type="cellIs" dxfId="10" priority="2" operator="equal">
      <formula>$F$3</formula>
    </cfRule>
  </conditionalFormatting>
  <conditionalFormatting sqref="AM12">
    <cfRule type="cellIs" dxfId="9" priority="11" operator="equal">
      <formula>$F$12</formula>
    </cfRule>
  </conditionalFormatting>
  <conditionalFormatting sqref="AM11">
    <cfRule type="cellIs" dxfId="8" priority="10" operator="equal">
      <formula>$F$11</formula>
    </cfRule>
  </conditionalFormatting>
  <conditionalFormatting sqref="AM10">
    <cfRule type="cellIs" dxfId="7" priority="9" operator="equal">
      <formula>$F$10</formula>
    </cfRule>
  </conditionalFormatting>
  <conditionalFormatting sqref="AM9">
    <cfRule type="cellIs" dxfId="6" priority="8" operator="equal">
      <formula>$F$9</formula>
    </cfRule>
  </conditionalFormatting>
  <conditionalFormatting sqref="AM8">
    <cfRule type="cellIs" dxfId="5" priority="7" operator="equal">
      <formula>$F$8</formula>
    </cfRule>
  </conditionalFormatting>
  <conditionalFormatting sqref="AM7">
    <cfRule type="cellIs" dxfId="4" priority="6" operator="equal">
      <formula>$F$7</formula>
    </cfRule>
  </conditionalFormatting>
  <conditionalFormatting sqref="AM6">
    <cfRule type="cellIs" dxfId="3" priority="5" operator="equal">
      <formula>$F$6</formula>
    </cfRule>
  </conditionalFormatting>
  <conditionalFormatting sqref="AM5">
    <cfRule type="cellIs" dxfId="2" priority="4" operator="equal">
      <formula>$F$5</formula>
    </cfRule>
  </conditionalFormatting>
  <conditionalFormatting sqref="AM4">
    <cfRule type="cellIs" dxfId="1" priority="3" operator="equal">
      <formula>$F$4</formula>
    </cfRule>
  </conditionalFormatting>
  <conditionalFormatting sqref="G1:AJ1">
    <cfRule type="cellIs" dxfId="0" priority="1" operator="equal">
      <formula>22</formula>
    </cfRule>
  </conditionalFormatting>
  <pageMargins left="0.19685039370078741" right="0.27559055118110237" top="0.47244094488188981" bottom="0.39370078740157483" header="0.31496062992125984" footer="0.31496062992125984"/>
  <pageSetup paperSize="8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Enseignements TS1</vt:lpstr>
      <vt:lpstr>Détail</vt:lpstr>
      <vt:lpstr>Synthèse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KESSENHEIMER Thierry</dc:creator>
  <cp:lastModifiedBy>utilisateur</cp:lastModifiedBy>
  <cp:lastPrinted>2011-10-11T11:51:42Z</cp:lastPrinted>
  <dcterms:created xsi:type="dcterms:W3CDTF">2011-06-15T16:57:34Z</dcterms:created>
  <dcterms:modified xsi:type="dcterms:W3CDTF">2012-04-18T16:39:27Z</dcterms:modified>
</cp:coreProperties>
</file>