
<file path=[Content_Types].xml><?xml version="1.0" encoding="utf-8"?>
<Types xmlns="http://schemas.openxmlformats.org/package/2006/content-types"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charts/chart78.xml" ContentType="application/vnd.openxmlformats-officedocument.drawingml.chart+xml"/>
  <Override PartName="/xl/charts/chart89.xml" ContentType="application/vnd.openxmlformats-officedocument.drawingml.chart+xml"/>
  <Default Extension="xml" ContentType="application/xml"/>
  <Override PartName="/xl/drawings/drawing2.xml" ContentType="application/vnd.openxmlformats-officedocument.drawing+xml"/>
  <Override PartName="/xl/charts/chart49.xml" ContentType="application/vnd.openxmlformats-officedocument.drawingml.chart+xml"/>
  <Override PartName="/xl/charts/chart67.xml" ContentType="application/vnd.openxmlformats-officedocument.drawingml.chart+xml"/>
  <Override PartName="/xl/charts/chart96.xml" ContentType="application/vnd.openxmlformats-officedocument.drawingml.chart+xml"/>
  <Override PartName="/xl/worksheets/sheet3.xml" ContentType="application/vnd.openxmlformats-officedocument.spreadsheetml.worksheet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charts/chart56.xml" ContentType="application/vnd.openxmlformats-officedocument.drawingml.chart+xml"/>
  <Override PartName="/xl/charts/chart74.xml" ContentType="application/vnd.openxmlformats-officedocument.drawingml.chart+xml"/>
  <Override PartName="/xl/charts/chart85.xml" ContentType="application/vnd.openxmlformats-officedocument.drawingml.chart+xml"/>
  <Override PartName="/xl/charts/chart16.xml" ContentType="application/vnd.openxmlformats-officedocument.drawingml.chart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charts/chart81.xml" ContentType="application/vnd.openxmlformats-officedocument.drawingml.chart+xml"/>
  <Override PartName="/xl/charts/chart92.xml" ContentType="application/vnd.openxmlformats-officedocument.drawingml.char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52.xml" ContentType="application/vnd.openxmlformats-officedocument.drawingml.chart+xml"/>
  <Override PartName="/xl/charts/chart61.xml" ContentType="application/vnd.openxmlformats-officedocument.drawingml.chart+xml"/>
  <Override PartName="/xl/charts/chart70.xml" ContentType="application/vnd.openxmlformats-officedocument.drawingml.chart+xml"/>
  <Override PartName="/xl/charts/chart90.xml" ContentType="application/vnd.openxmlformats-officedocument.drawingml.chart+xml"/>
  <Override PartName="/xl/charts/chart101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99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59.xml" ContentType="application/vnd.openxmlformats-officedocument.drawingml.chart+xml"/>
  <Override PartName="/xl/charts/chart79.xml" ContentType="application/vnd.openxmlformats-officedocument.drawingml.chart+xml"/>
  <Override PartName="/xl/charts/chart88.xml" ContentType="application/vnd.openxmlformats-officedocument.drawingml.chart+xml"/>
  <Override PartName="/xl/charts/chart97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charts/chart77.xml" ContentType="application/vnd.openxmlformats-officedocument.drawingml.chart+xml"/>
  <Override PartName="/xl/charts/chart86.xml" ContentType="application/vnd.openxmlformats-officedocument.drawingml.chart+xml"/>
  <Override PartName="/xl/charts/chart95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charts/chart46.xml" ContentType="application/vnd.openxmlformats-officedocument.drawingml.chart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charts/chart75.xml" ContentType="application/vnd.openxmlformats-officedocument.drawingml.chart+xml"/>
  <Override PartName="/xl/charts/chart84.xml" ContentType="application/vnd.openxmlformats-officedocument.drawingml.chart+xml"/>
  <Override PartName="/xl/charts/chart93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harts/chart73.xml" ContentType="application/vnd.openxmlformats-officedocument.drawingml.chart+xml"/>
  <Override PartName="/xl/charts/chart82.xml" ContentType="application/vnd.openxmlformats-officedocument.drawingml.chart+xml"/>
  <Override PartName="/xl/charts/chart91.xml" ContentType="application/vnd.openxmlformats-officedocument.drawingml.chart+xml"/>
  <Override PartName="/xl/calcChain.xml" ContentType="application/vnd.openxmlformats-officedocument.spreadsheetml.calcChain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charts/chart80.xml" ContentType="application/vnd.openxmlformats-officedocument.drawingml.chart+xml"/>
  <Override PartName="/xl/charts/chart102.xml" ContentType="application/vnd.openxmlformats-officedocument.drawingml.char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xl/charts/chart10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69.xml" ContentType="application/vnd.openxmlformats-officedocument.drawingml.chart+xml"/>
  <Override PartName="/xl/charts/chart98.xml" ContentType="application/vnd.openxmlformats-officedocument.drawingml.chart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/chart29.xml" ContentType="application/vnd.openxmlformats-officedocument.drawingml.chart+xml"/>
  <Override PartName="/xl/charts/chart58.xml" ContentType="application/vnd.openxmlformats-officedocument.drawingml.chart+xml"/>
  <Override PartName="/xl/charts/chart76.xml" ContentType="application/vnd.openxmlformats-officedocument.drawingml.chart+xml"/>
  <Override PartName="/xl/charts/chart87.xml" ContentType="application/vnd.openxmlformats-officedocument.drawingml.chart+xml"/>
  <Override PartName="/xl/charts/chart18.xml" ContentType="application/vnd.openxmlformats-officedocument.drawingml.chart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charts/chart65.xml" ContentType="application/vnd.openxmlformats-officedocument.drawingml.chart+xml"/>
  <Override PartName="/xl/charts/chart83.xml" ContentType="application/vnd.openxmlformats-officedocument.drawingml.chart+xml"/>
  <Override PartName="/xl/charts/chart94.xml" ContentType="application/vnd.openxmlformats-officedocument.drawingml.chart+xml"/>
  <Override PartName="/xl/worksheets/sheet1.xml" ContentType="application/vnd.openxmlformats-officedocument.spreadsheetml.worksheet+xml"/>
  <Override PartName="/xl/charts/chart25.xml" ContentType="application/vnd.openxmlformats-officedocument.drawingml.chart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0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0260" windowHeight="8115" tabRatio="748" activeTab="5"/>
  </bookViews>
  <sheets>
    <sheet name="Anais" sheetId="2" r:id="rId1"/>
    <sheet name="Florian" sheetId="3" r:id="rId2"/>
    <sheet name="Marjorie" sheetId="4" r:id="rId3"/>
    <sheet name="Rémy" sheetId="5" r:id="rId4"/>
    <sheet name="Soutenance par indicateur" sheetId="7" r:id="rId5"/>
    <sheet name="Bilan note de Soutenance" sheetId="6" r:id="rId6"/>
    <sheet name="Exploitation RdP Anaïs" sheetId="8" r:id="rId7"/>
    <sheet name="Exploitation RdP Florian" sheetId="9" r:id="rId8"/>
    <sheet name="Exploitation RdP Marjorie" sheetId="11" r:id="rId9"/>
    <sheet name="Exploitation RdP Rémy" sheetId="12" r:id="rId10"/>
    <sheet name="Exploitation Soutenance" sheetId="13" r:id="rId11"/>
  </sheets>
  <calcPr calcId="124519"/>
</workbook>
</file>

<file path=xl/calcChain.xml><?xml version="1.0" encoding="utf-8"?>
<calcChain xmlns="http://schemas.openxmlformats.org/spreadsheetml/2006/main">
  <c r="M26" i="12"/>
  <c r="L26"/>
  <c r="N26" s="1"/>
  <c r="N23"/>
  <c r="M23" i="11"/>
  <c r="M22" i="9"/>
  <c r="M22" i="8"/>
  <c r="M48" i="6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47"/>
  <c r="J82"/>
  <c r="J83"/>
  <c r="J84"/>
  <c r="J85"/>
  <c r="J86"/>
  <c r="J87"/>
  <c r="J74"/>
  <c r="J75"/>
  <c r="J76"/>
  <c r="J77"/>
  <c r="J78"/>
  <c r="J79"/>
  <c r="J80"/>
  <c r="J81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47"/>
  <c r="B22" i="13"/>
  <c r="C22"/>
  <c r="D22"/>
  <c r="E22"/>
  <c r="F22"/>
  <c r="B23"/>
  <c r="C23"/>
  <c r="D23"/>
  <c r="E23"/>
  <c r="F23"/>
  <c r="B24"/>
  <c r="C24"/>
  <c r="D24"/>
  <c r="E24"/>
  <c r="F24"/>
  <c r="B25"/>
  <c r="C25"/>
  <c r="D25"/>
  <c r="E25"/>
  <c r="F25"/>
  <c r="B26"/>
  <c r="C26"/>
  <c r="D26"/>
  <c r="E26"/>
  <c r="F26"/>
  <c r="B27"/>
  <c r="C27"/>
  <c r="D27"/>
  <c r="E27"/>
  <c r="F27"/>
  <c r="B28"/>
  <c r="C28"/>
  <c r="D28"/>
  <c r="E28"/>
  <c r="F28"/>
  <c r="B29"/>
  <c r="C29"/>
  <c r="D29"/>
  <c r="E29"/>
  <c r="F29"/>
  <c r="B30"/>
  <c r="C30"/>
  <c r="D30"/>
  <c r="E30"/>
  <c r="F30"/>
  <c r="B31"/>
  <c r="C31"/>
  <c r="D31"/>
  <c r="E31"/>
  <c r="F31"/>
  <c r="B32"/>
  <c r="C32"/>
  <c r="D32"/>
  <c r="E32"/>
  <c r="F32"/>
  <c r="B34"/>
  <c r="C34"/>
  <c r="D34"/>
  <c r="E34"/>
  <c r="F34"/>
  <c r="B35"/>
  <c r="C35"/>
  <c r="D35"/>
  <c r="E35"/>
  <c r="F35"/>
  <c r="B36"/>
  <c r="C36"/>
  <c r="D36"/>
  <c r="E36"/>
  <c r="F36"/>
  <c r="B37"/>
  <c r="C37"/>
  <c r="D37"/>
  <c r="E37"/>
  <c r="F37"/>
  <c r="B38"/>
  <c r="C38"/>
  <c r="D38"/>
  <c r="E38"/>
  <c r="F38"/>
  <c r="C3"/>
  <c r="D3"/>
  <c r="E3"/>
  <c r="F3"/>
  <c r="C4"/>
  <c r="D4"/>
  <c r="E4"/>
  <c r="F4"/>
  <c r="C5"/>
  <c r="D5"/>
  <c r="E5"/>
  <c r="F5"/>
  <c r="C6"/>
  <c r="D6"/>
  <c r="E6"/>
  <c r="F6"/>
  <c r="C7"/>
  <c r="D7"/>
  <c r="E7"/>
  <c r="F7"/>
  <c r="C8"/>
  <c r="D8"/>
  <c r="E8"/>
  <c r="F8"/>
  <c r="C9"/>
  <c r="D9"/>
  <c r="E9"/>
  <c r="F9"/>
  <c r="C10"/>
  <c r="D10"/>
  <c r="E10"/>
  <c r="F10"/>
  <c r="C12"/>
  <c r="D12"/>
  <c r="E12"/>
  <c r="F12"/>
  <c r="C13"/>
  <c r="D13"/>
  <c r="E13"/>
  <c r="F13"/>
  <c r="C14"/>
  <c r="D14"/>
  <c r="E14"/>
  <c r="F14"/>
  <c r="C15"/>
  <c r="D15"/>
  <c r="E15"/>
  <c r="F15"/>
  <c r="C16"/>
  <c r="D16"/>
  <c r="E16"/>
  <c r="F16"/>
  <c r="C17"/>
  <c r="D17"/>
  <c r="E17"/>
  <c r="F17"/>
  <c r="C18"/>
  <c r="D18"/>
  <c r="E18"/>
  <c r="F18"/>
  <c r="C19"/>
  <c r="D19"/>
  <c r="E19"/>
  <c r="F19"/>
  <c r="C20"/>
  <c r="D20"/>
  <c r="E20"/>
  <c r="F20"/>
  <c r="B4"/>
  <c r="B5"/>
  <c r="B6"/>
  <c r="B7"/>
  <c r="B8"/>
  <c r="B9"/>
  <c r="B10"/>
  <c r="B12"/>
  <c r="B13"/>
  <c r="B14"/>
  <c r="B15"/>
  <c r="B16"/>
  <c r="B17"/>
  <c r="B18"/>
  <c r="B19"/>
  <c r="B20"/>
  <c r="B3"/>
  <c r="B4" i="12"/>
  <c r="C4"/>
  <c r="D4"/>
  <c r="E4"/>
  <c r="F4"/>
  <c r="B5"/>
  <c r="C5"/>
  <c r="D5"/>
  <c r="E5"/>
  <c r="F5"/>
  <c r="B6"/>
  <c r="C6"/>
  <c r="D6"/>
  <c r="E6"/>
  <c r="F6"/>
  <c r="B7"/>
  <c r="C7"/>
  <c r="D7"/>
  <c r="E7"/>
  <c r="F7"/>
  <c r="B8"/>
  <c r="C8"/>
  <c r="D8"/>
  <c r="E8"/>
  <c r="F8"/>
  <c r="B9"/>
  <c r="C9"/>
  <c r="D9"/>
  <c r="E9"/>
  <c r="F9"/>
  <c r="B10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8"/>
  <c r="C18"/>
  <c r="D18"/>
  <c r="E18"/>
  <c r="F18"/>
  <c r="C3"/>
  <c r="D3"/>
  <c r="E3"/>
  <c r="F3"/>
  <c r="B3"/>
  <c r="B4" i="11"/>
  <c r="C4"/>
  <c r="D4"/>
  <c r="E4"/>
  <c r="F4"/>
  <c r="B5"/>
  <c r="C5"/>
  <c r="D5"/>
  <c r="E5"/>
  <c r="F5"/>
  <c r="B6"/>
  <c r="C6"/>
  <c r="D6"/>
  <c r="E6"/>
  <c r="F6"/>
  <c r="B7"/>
  <c r="C7"/>
  <c r="D7"/>
  <c r="E7"/>
  <c r="F7"/>
  <c r="B8"/>
  <c r="C8"/>
  <c r="D8"/>
  <c r="E8"/>
  <c r="F8"/>
  <c r="B9"/>
  <c r="C9"/>
  <c r="D9"/>
  <c r="E9"/>
  <c r="F9"/>
  <c r="B10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8"/>
  <c r="C18"/>
  <c r="D18"/>
  <c r="E18"/>
  <c r="F18"/>
  <c r="C3"/>
  <c r="D3"/>
  <c r="E3"/>
  <c r="F3"/>
  <c r="B3"/>
  <c r="B4" i="9"/>
  <c r="C4"/>
  <c r="D4"/>
  <c r="E4"/>
  <c r="F4"/>
  <c r="B5"/>
  <c r="C5"/>
  <c r="D5"/>
  <c r="E5"/>
  <c r="F5"/>
  <c r="B6"/>
  <c r="C6"/>
  <c r="D6"/>
  <c r="E6"/>
  <c r="F6"/>
  <c r="B7"/>
  <c r="C7"/>
  <c r="D7"/>
  <c r="E7"/>
  <c r="F7"/>
  <c r="B8"/>
  <c r="C8"/>
  <c r="D8"/>
  <c r="E8"/>
  <c r="F8"/>
  <c r="B9"/>
  <c r="C9"/>
  <c r="D9"/>
  <c r="E9"/>
  <c r="F9"/>
  <c r="B10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8"/>
  <c r="C18"/>
  <c r="D18"/>
  <c r="E18"/>
  <c r="F18"/>
  <c r="C3"/>
  <c r="D3"/>
  <c r="E3"/>
  <c r="F3"/>
  <c r="B3"/>
  <c r="F18" i="8"/>
  <c r="E18"/>
  <c r="D18"/>
  <c r="C18"/>
  <c r="B18"/>
  <c r="F17"/>
  <c r="E17"/>
  <c r="D17"/>
  <c r="C17"/>
  <c r="B17"/>
  <c r="F16"/>
  <c r="E16"/>
  <c r="D16"/>
  <c r="C16"/>
  <c r="B16"/>
  <c r="F15"/>
  <c r="E15"/>
  <c r="D15"/>
  <c r="C15"/>
  <c r="B15"/>
  <c r="F14"/>
  <c r="E14"/>
  <c r="D14"/>
  <c r="C14"/>
  <c r="B14"/>
  <c r="F13"/>
  <c r="E13"/>
  <c r="D13"/>
  <c r="C13"/>
  <c r="B13"/>
  <c r="F12"/>
  <c r="E12"/>
  <c r="D12"/>
  <c r="C12"/>
  <c r="B12"/>
  <c r="F11"/>
  <c r="E11"/>
  <c r="D11"/>
  <c r="C11"/>
  <c r="B11"/>
  <c r="F10"/>
  <c r="E10"/>
  <c r="D10"/>
  <c r="C10"/>
  <c r="B10"/>
  <c r="F9"/>
  <c r="E9"/>
  <c r="D9"/>
  <c r="C9"/>
  <c r="B9"/>
  <c r="F8"/>
  <c r="E8"/>
  <c r="D8"/>
  <c r="C8"/>
  <c r="B8"/>
  <c r="F7"/>
  <c r="E7"/>
  <c r="D7"/>
  <c r="C7"/>
  <c r="B7"/>
  <c r="F6"/>
  <c r="E6"/>
  <c r="D6"/>
  <c r="C6"/>
  <c r="B6"/>
  <c r="F5"/>
  <c r="E5"/>
  <c r="D5"/>
  <c r="C5"/>
  <c r="B5"/>
  <c r="F4"/>
  <c r="E4"/>
  <c r="D4"/>
  <c r="C4"/>
  <c r="B4"/>
  <c r="F3"/>
  <c r="E3"/>
  <c r="D3"/>
  <c r="C3"/>
  <c r="B3"/>
  <c r="J1" i="6" l="1"/>
  <c r="N1" l="1"/>
  <c r="N56" s="1"/>
  <c r="N66" l="1"/>
  <c r="N63"/>
  <c r="N57"/>
  <c r="N50"/>
  <c r="N74"/>
  <c r="N67"/>
  <c r="N65"/>
  <c r="N58"/>
  <c r="N48"/>
  <c r="N73"/>
  <c r="N79"/>
  <c r="N85"/>
  <c r="N78"/>
  <c r="N60"/>
  <c r="N81"/>
  <c r="N83"/>
  <c r="N51"/>
  <c r="N86"/>
  <c r="N80"/>
  <c r="N76"/>
  <c r="N64"/>
  <c r="N82"/>
  <c r="N87"/>
  <c r="N71"/>
  <c r="N55"/>
  <c r="N69"/>
  <c r="N49"/>
  <c r="N62"/>
  <c r="N84"/>
  <c r="N68"/>
  <c r="N52"/>
  <c r="N61"/>
  <c r="N54"/>
  <c r="N75"/>
  <c r="N59"/>
  <c r="N77"/>
  <c r="N53"/>
  <c r="N70"/>
  <c r="N47"/>
  <c r="N72"/>
</calcChain>
</file>

<file path=xl/sharedStrings.xml><?xml version="1.0" encoding="utf-8"?>
<sst xmlns="http://schemas.openxmlformats.org/spreadsheetml/2006/main" count="434" uniqueCount="128">
  <si>
    <t>Compétences évaluées</t>
  </si>
  <si>
    <r>
      <t xml:space="preserve">Indicateurs de performance                                                               </t>
    </r>
    <r>
      <rPr>
        <b/>
        <i/>
        <sz val="9"/>
        <rFont val="Arial"/>
        <family val="2"/>
      </rPr>
      <t xml:space="preserve"> </t>
    </r>
    <r>
      <rPr>
        <sz val="9"/>
        <rFont val="Arial"/>
        <family val="2"/>
      </rPr>
      <t>évaluation</t>
    </r>
  </si>
  <si>
    <t>non</t>
  </si>
  <si>
    <t>O7 - Imaginer une solution, répondre à un besoin</t>
  </si>
  <si>
    <t>Les fonctions principales du projet sont identifiées</t>
  </si>
  <si>
    <t xml:space="preserve">Les critères du cahier des charges du projet sont décodés </t>
  </si>
  <si>
    <t>Les moyens conventionnels de représentation des solutions sont correctement utilisés (croquis, schémas, …)</t>
  </si>
  <si>
    <t>Les contraintes de normes, propriété industrielle, brevets sont identifiées</t>
  </si>
  <si>
    <t>O8 – Valider des solutions techniques</t>
  </si>
  <si>
    <t>Les observations et mesures sont méthodiquement menés</t>
  </si>
  <si>
    <t>Les incertitudes sont estimées</t>
  </si>
  <si>
    <t>L'interprétation des résultats est cohérente</t>
  </si>
  <si>
    <t>O9 – Gérer la vie du produit</t>
  </si>
  <si>
    <t>Proposer / Choisir des solutions techniques répondant aux contraintes et attentes d'une construction</t>
  </si>
  <si>
    <t>Concevoir une organisation de réalisation</t>
  </si>
  <si>
    <t>Simuler un comportement structurel, thermique et acoustique de tout ou partie d'une construction</t>
  </si>
  <si>
    <t>Analyser / valider les choix structurels et de confort</t>
  </si>
  <si>
    <t>Identifier les causes de désordres dans une construction</t>
  </si>
  <si>
    <t>Valoriser la fin de vie du produit: déconstruction, gestion des déchets, valorisation des produits</t>
  </si>
  <si>
    <t>Améliorer les performances d'une construction du point de vue énergétique, domotique et informationnel</t>
  </si>
  <si>
    <t>Le besoin relatif au projet est identifié</t>
  </si>
  <si>
    <t>Une démarche d'analyse du problème est mise en œuvre</t>
  </si>
  <si>
    <t>Les caractéristiques comportementales des solutions retenues répondent au cahier des charges</t>
  </si>
  <si>
    <t>Les choix sont explicités dans une démarche d'analyse globale de réponse au cahier des charges</t>
  </si>
  <si>
    <t>Des pratiques de travail collaboratifs sont mises en œuvres</t>
  </si>
  <si>
    <t>Une recherche systématique de produit innovant est effectuée</t>
  </si>
  <si>
    <t>Les procédés de mise en œuvre sont choisis et justifiés</t>
  </si>
  <si>
    <t>Les impacts environnementaux sont identifés, des solutions de limitation sont proposées</t>
  </si>
  <si>
    <t>Analyser les résultats issus de simulations ou d'essais de laboratoire</t>
  </si>
  <si>
    <t>Les variables des modèles sont identifiés</t>
  </si>
  <si>
    <t>Une démarche d'analyse de la structure est mise en œuvre</t>
  </si>
  <si>
    <t>Leurs influences respectives sont décrites</t>
  </si>
  <si>
    <t>Les scénarios de simulation sont appliqués</t>
  </si>
  <si>
    <t>Le phasage des opérations de réalisation est réaliste, le chemin critique est identifié</t>
  </si>
  <si>
    <t>Un bilan des performances de la construction existante est établi</t>
  </si>
  <si>
    <t>Les besoins de l'usager sont traduit en solutions technologiques</t>
  </si>
  <si>
    <t>L'adaptabilité de la construction rénovée est prise en compte</t>
  </si>
  <si>
    <t>Une réalisation permet de constater les améliorations attendues</t>
  </si>
  <si>
    <t>Une investigation est réalisée</t>
  </si>
  <si>
    <t>Une analyse de cycle de vie de tout ou partie d'une construction est menée</t>
  </si>
  <si>
    <t>Une procédure de valorisation des produits est proposée</t>
  </si>
  <si>
    <t>Les résultats de la simulation et les mesures sont corrélés (validation des modèles)</t>
  </si>
  <si>
    <t>La logistique de réalisation répond aux contraintes techniques et de site du chantier</t>
  </si>
  <si>
    <t>Les écarts entre les perfomances attendues et celles consécutives aux choix faits sont établis</t>
  </si>
  <si>
    <t>Le contexte normatif est précisé</t>
  </si>
  <si>
    <t>Des solutions de remédiations sont envisagées</t>
  </si>
  <si>
    <t>Les principaux points de vigilance (économiques, DD, intégration en site) relatifs au projet sont identifiés</t>
  </si>
  <si>
    <t>Les solutions techniques proposées sont pertinentes des points de vue DD &amp; économique</t>
  </si>
  <si>
    <t>Les conditions de l'essai sont identifiées et justifiées</t>
  </si>
  <si>
    <t>Les contraintes normatives (au sens DD) sont répertoriées</t>
  </si>
  <si>
    <t>CO7-1</t>
  </si>
  <si>
    <t>CO7-2</t>
  </si>
  <si>
    <t>CO7-3</t>
  </si>
  <si>
    <t>C08-1</t>
  </si>
  <si>
    <t>CO8.2</t>
  </si>
  <si>
    <t>C08.3</t>
  </si>
  <si>
    <t>CO9.1</t>
  </si>
  <si>
    <t>CO9.2</t>
  </si>
  <si>
    <t>CO9.3</t>
  </si>
  <si>
    <t>Les désordres et leurs causes sont identifiés</t>
  </si>
  <si>
    <t>Analyser le besoin et décoder le cahier des charges</t>
  </si>
  <si>
    <t>ANAÏS</t>
  </si>
  <si>
    <t>FLORIAN</t>
  </si>
  <si>
    <t>MARJORIE</t>
  </si>
  <si>
    <t>REMY</t>
  </si>
  <si>
    <t>Total</t>
  </si>
  <si>
    <t>Indiquez, pour chaque indicateur et pour chaque niveau de performance, ne nombre de professeurs ayant coché la case correspondante</t>
  </si>
  <si>
    <t>EVALUATION DE LA SOUTENANCE</t>
  </si>
  <si>
    <t>Indiquez ici le nom de votre établissement</t>
  </si>
  <si>
    <t>O1 -  Caractériser des systèmes privilégiant un usage raisonné du point de vue développement durable</t>
  </si>
  <si>
    <t>CO1.1</t>
  </si>
  <si>
    <t>Justifier les choix des matériaux, des structures du système et les énergies mises en œuvre dans une approche de développement durable</t>
  </si>
  <si>
    <t>La justification des propriété physico-chimiques, mécaniques ou thermiques des matériaux est claire et concise</t>
  </si>
  <si>
    <t>Les coûts relatifs, la disponibilité et les impacts environnementaux des matériaux sont évoqués</t>
  </si>
  <si>
    <t>La relation morphologie des structure - moyens de réalisation est explicitée de manière claire et concise</t>
  </si>
  <si>
    <t>La morphologie des structure est justifiée par l'usage et le comportement mécanique</t>
  </si>
  <si>
    <t>Le choix des énergies mises en œuvre est justifié, l'efficacité énergétique est évoquée</t>
  </si>
  <si>
    <t>CO1.2</t>
  </si>
  <si>
    <t>Justifier le choix d’une solution selon des contraintes d’ergonomie et d’effets sur la santé de l’homme et du vivant</t>
  </si>
  <si>
    <t>La justification des paramètres de confort et la réponse apportée par le système est abordée</t>
  </si>
  <si>
    <t>Les contraintes de sécurité sont signalées</t>
  </si>
  <si>
    <t>La prévention des conséquences prévisibles sur la santé est expliquée</t>
  </si>
  <si>
    <t>O2 - Identifier les éléments permettant la limitation de l’Impact environnemental d’un système et de ses constituants</t>
  </si>
  <si>
    <t>CO2.1</t>
  </si>
  <si>
    <t>Identifier les flux et la forme de l’énergie, caractériser ses transformations et/ou modulations et estimer l’efficacité énergétique globale d’un système</t>
  </si>
  <si>
    <t>Les flux dénergie sont décrits</t>
  </si>
  <si>
    <t>La forme de l'énergie est précisée</t>
  </si>
  <si>
    <t>Les caractéristiques des transformations ou modulations sont précisées</t>
  </si>
  <si>
    <t>La quantification de l'efficacité énergétique globale est précisée</t>
  </si>
  <si>
    <t>CO2.2</t>
  </si>
  <si>
    <t>Justifier les solutions constructives d’un système au regard des impacts environnementaux et économiques engendrés tout au long de son cycle de vie</t>
  </si>
  <si>
    <t>Les solutions constructives sont identifiées</t>
  </si>
  <si>
    <t>Le cycle de vie du système et des ses composants est identifié</t>
  </si>
  <si>
    <t xml:space="preserve">La relation Fonction/Impact environnemental est précisée aux étapes essentielles </t>
  </si>
  <si>
    <t>La relation Fonction/Coût/Besoin est justifiée</t>
  </si>
  <si>
    <t>Le compromis technico économique est expliqué</t>
  </si>
  <si>
    <t>O6 - Communiquer une idée, un principe ou une solution technique, un projet, y compris en langue étrangère</t>
  </si>
  <si>
    <t>CO6.1</t>
  </si>
  <si>
    <t>Décrire une idée, un principe, une solution, un projet en utilisant des outils de représentation adaptés</t>
  </si>
  <si>
    <t>Le(s) outil(s) de représentation sont correctement utilisés pour la description</t>
  </si>
  <si>
    <t>Les outils de représentation sont correctement décodés</t>
  </si>
  <si>
    <t>La description est compréhensible</t>
  </si>
  <si>
    <t>CO6.2</t>
  </si>
  <si>
    <t>Décrire le fonctionnement et/ou l’exploitation d’un système en utilisant l'outil de description le plus pertinent</t>
  </si>
  <si>
    <t>Le(s) outil(s) de description utilisés sont adaptés au propos</t>
  </si>
  <si>
    <t>Le(s) outil(s) de description sont correctement utilisés</t>
  </si>
  <si>
    <t>La description du fonctionnement est concise et correcte</t>
  </si>
  <si>
    <t>CO6.3</t>
  </si>
  <si>
    <t>Présenter et argumenter des démarches, des résultats, y compris dans une langue étrangère</t>
  </si>
  <si>
    <t>La présentation est claire et concise</t>
  </si>
  <si>
    <t>La démarche est argumentée</t>
  </si>
  <si>
    <t>Les résultats sont présentés et commentés de manière claire et concise</t>
  </si>
  <si>
    <t>La langue utiliséee est compréhensible</t>
  </si>
  <si>
    <t>Le vocabulaire nécessaire est maitrisé</t>
  </si>
  <si>
    <t>O8 -Valider des solutions techniques</t>
  </si>
  <si>
    <t>CO8.0</t>
  </si>
  <si>
    <t>Justifier des éléments d’une simulation relative au comportement de tout ou partie d’un système et les écarts par rapport au réel</t>
  </si>
  <si>
    <t>Les paramètres du modèle sont justifiés</t>
  </si>
  <si>
    <t>Leurs influences respectives sont explicitées</t>
  </si>
  <si>
    <t>La limite d'utilisation du modèle est justifiée</t>
  </si>
  <si>
    <t>Les variables mesurées sont pertinentes</t>
  </si>
  <si>
    <t>Les écarts  sont expliqués de manière cohérente pour valider une solution technique</t>
  </si>
  <si>
    <t>Moyenne</t>
  </si>
  <si>
    <t>ANAIS</t>
  </si>
  <si>
    <t>Non</t>
  </si>
  <si>
    <t>Ecart type</t>
  </si>
  <si>
    <t>Fréquence</t>
  </si>
  <si>
    <t>Note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</si>
</sst>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sz val="8"/>
      <name val="Calibri"/>
      <family val="2"/>
    </font>
    <font>
      <sz val="10"/>
      <color indexed="8"/>
      <name val="Calibr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1"/>
      <color theme="9" tint="-0.499984740745262"/>
      <name val="Arial"/>
      <family val="2"/>
    </font>
    <font>
      <b/>
      <sz val="26"/>
      <color theme="9" tint="0.59999389629810485"/>
      <name val="Arial"/>
      <family val="2"/>
    </font>
    <font>
      <b/>
      <sz val="10"/>
      <color indexed="12"/>
      <name val="Arial"/>
      <family val="2"/>
    </font>
    <font>
      <b/>
      <sz val="12"/>
      <color theme="5" tint="-0.499984740745262"/>
      <name val="Arial"/>
      <family val="2"/>
    </font>
    <font>
      <b/>
      <sz val="12"/>
      <color theme="9" tint="-0.499984740745262"/>
      <name val="Arial"/>
      <family val="2"/>
    </font>
    <font>
      <sz val="11"/>
      <color theme="9" tint="0.59999389629810485"/>
      <name val="Calibri"/>
      <family val="2"/>
      <scheme val="minor"/>
    </font>
    <font>
      <sz val="11"/>
      <color theme="6" tint="0.59999389629810485"/>
      <name val="Calibri"/>
      <family val="2"/>
      <scheme val="minor"/>
    </font>
    <font>
      <sz val="10"/>
      <name val="Arial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3" fillId="4" borderId="0" applyNumberFormat="0" applyBorder="0" applyAlignment="0" applyProtection="0"/>
    <xf numFmtId="9" fontId="25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 wrapText="1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>
      <alignment vertical="center" wrapText="1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1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/>
    </xf>
    <xf numFmtId="0" fontId="9" fillId="0" borderId="0" xfId="0" applyFont="1"/>
    <xf numFmtId="0" fontId="5" fillId="0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10" fillId="2" borderId="16" xfId="0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1" fillId="3" borderId="24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25" xfId="0" applyFont="1" applyFill="1" applyBorder="1" applyAlignment="1">
      <alignment horizontal="left" vertical="center" wrapText="1"/>
    </xf>
    <xf numFmtId="0" fontId="1" fillId="3" borderId="26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/>
    </xf>
    <xf numFmtId="0" fontId="1" fillId="3" borderId="25" xfId="0" applyFont="1" applyFill="1" applyBorder="1" applyAlignment="1">
      <alignment horizontal="left" vertical="center"/>
    </xf>
    <xf numFmtId="0" fontId="1" fillId="3" borderId="26" xfId="0" applyFont="1" applyFill="1" applyBorder="1" applyAlignment="1">
      <alignment horizontal="left" vertical="center"/>
    </xf>
    <xf numFmtId="0" fontId="7" fillId="0" borderId="17" xfId="0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0" borderId="27" xfId="0" applyFont="1" applyFill="1" applyBorder="1" applyAlignment="1" applyProtection="1">
      <alignment horizontal="center" vertical="center" wrapText="1"/>
      <protection locked="0"/>
    </xf>
    <xf numFmtId="0" fontId="7" fillId="2" borderId="27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8" fillId="2" borderId="16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>
      <alignment vertical="center"/>
    </xf>
    <xf numFmtId="0" fontId="19" fillId="5" borderId="0" xfId="0" applyFont="1" applyFill="1" applyBorder="1" applyAlignment="1">
      <alignment horizontal="right" vertical="center" indent="10"/>
    </xf>
    <xf numFmtId="0" fontId="20" fillId="5" borderId="0" xfId="0" applyFont="1" applyFill="1" applyBorder="1" applyAlignment="1">
      <alignment horizontal="right" vertical="center" indent="10"/>
    </xf>
    <xf numFmtId="0" fontId="2" fillId="0" borderId="2" xfId="0" applyFont="1" applyFill="1" applyBorder="1" applyAlignment="1">
      <alignment vertical="center" wrapText="1"/>
    </xf>
    <xf numFmtId="0" fontId="8" fillId="0" borderId="16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vertical="center" wrapText="1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>
      <alignment vertic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vertical="center" wrapText="1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vertical="center" wrapText="1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33" xfId="0" applyFont="1" applyFill="1" applyBorder="1" applyAlignment="1">
      <alignment vertical="center" wrapText="1"/>
    </xf>
    <xf numFmtId="0" fontId="8" fillId="0" borderId="33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1" fillId="3" borderId="25" xfId="0" applyFont="1" applyFill="1" applyBorder="1" applyAlignment="1">
      <alignment vertical="center"/>
    </xf>
    <xf numFmtId="0" fontId="1" fillId="3" borderId="26" xfId="0" applyFont="1" applyFill="1" applyBorder="1" applyAlignment="1">
      <alignment vertical="center"/>
    </xf>
    <xf numFmtId="0" fontId="1" fillId="3" borderId="25" xfId="0" applyFont="1" applyFill="1" applyBorder="1" applyAlignment="1">
      <alignment vertical="center" wrapText="1"/>
    </xf>
    <xf numFmtId="0" fontId="1" fillId="3" borderId="26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13" fillId="0" borderId="0" xfId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 vertical="center" wrapText="1"/>
    </xf>
    <xf numFmtId="0" fontId="6" fillId="0" borderId="34" xfId="0" applyFont="1" applyBorder="1" applyAlignment="1">
      <alignment horizontal="center" vertical="center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3" fillId="0" borderId="2" xfId="0" applyFont="1" applyFill="1" applyBorder="1" applyAlignment="1">
      <alignment vertical="center" wrapText="1"/>
    </xf>
    <xf numFmtId="0" fontId="23" fillId="2" borderId="2" xfId="0" applyFont="1" applyFill="1" applyBorder="1" applyAlignment="1">
      <alignment vertical="center" wrapText="1"/>
    </xf>
    <xf numFmtId="0" fontId="23" fillId="2" borderId="2" xfId="0" applyFont="1" applyFill="1" applyBorder="1" applyAlignment="1">
      <alignment horizontal="left" vertical="center" wrapText="1"/>
    </xf>
    <xf numFmtId="0" fontId="23" fillId="2" borderId="30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10" fillId="8" borderId="16" xfId="0" applyFont="1" applyFill="1" applyBorder="1" applyAlignment="1" applyProtection="1">
      <alignment horizontal="center" vertical="center"/>
      <protection locked="0"/>
    </xf>
    <xf numFmtId="0" fontId="23" fillId="2" borderId="8" xfId="0" applyFont="1" applyFill="1" applyBorder="1" applyAlignment="1">
      <alignment vertical="center" wrapText="1"/>
    </xf>
    <xf numFmtId="0" fontId="23" fillId="0" borderId="8" xfId="0" applyFont="1" applyFill="1" applyBorder="1" applyAlignment="1">
      <alignment vertical="center" wrapText="1"/>
    </xf>
    <xf numFmtId="0" fontId="1" fillId="3" borderId="31" xfId="0" applyFont="1" applyFill="1" applyBorder="1" applyAlignment="1">
      <alignment vertical="center" wrapText="1"/>
    </xf>
    <xf numFmtId="0" fontId="23" fillId="0" borderId="8" xfId="0" applyFont="1" applyBorder="1" applyAlignment="1">
      <alignment vertical="center" wrapText="1"/>
    </xf>
    <xf numFmtId="0" fontId="23" fillId="0" borderId="15" xfId="0" applyFont="1" applyFill="1" applyBorder="1" applyAlignment="1">
      <alignment vertical="center" wrapText="1"/>
    </xf>
    <xf numFmtId="0" fontId="23" fillId="0" borderId="33" xfId="0" applyFont="1" applyFill="1" applyBorder="1" applyAlignment="1">
      <alignment vertical="center" wrapText="1"/>
    </xf>
    <xf numFmtId="0" fontId="10" fillId="9" borderId="16" xfId="0" applyFont="1" applyFill="1" applyBorder="1" applyAlignment="1" applyProtection="1">
      <alignment horizontal="center" vertical="center"/>
      <protection locked="0"/>
    </xf>
    <xf numFmtId="0" fontId="1" fillId="3" borderId="23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 wrapText="1"/>
    </xf>
    <xf numFmtId="0" fontId="23" fillId="10" borderId="8" xfId="0" applyFont="1" applyFill="1" applyBorder="1" applyAlignment="1">
      <alignment vertical="center" wrapText="1"/>
    </xf>
    <xf numFmtId="0" fontId="23" fillId="10" borderId="2" xfId="0" applyFont="1" applyFill="1" applyBorder="1" applyAlignment="1">
      <alignment vertical="center" wrapText="1"/>
    </xf>
    <xf numFmtId="9" fontId="0" fillId="0" borderId="0" xfId="2" applyFo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13" fillId="0" borderId="0" xfId="0" applyFont="1"/>
    <xf numFmtId="0" fontId="0" fillId="0" borderId="35" xfId="0" applyBorder="1"/>
    <xf numFmtId="0" fontId="0" fillId="0" borderId="14" xfId="0" applyBorder="1"/>
    <xf numFmtId="0" fontId="0" fillId="0" borderId="36" xfId="0" applyBorder="1"/>
    <xf numFmtId="0" fontId="0" fillId="0" borderId="10" xfId="0" applyBorder="1"/>
    <xf numFmtId="0" fontId="0" fillId="0" borderId="37" xfId="0" applyBorder="1"/>
    <xf numFmtId="0" fontId="0" fillId="0" borderId="13" xfId="0" applyBorder="1"/>
    <xf numFmtId="0" fontId="1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8" xfId="0" applyBorder="1" applyAlignment="1">
      <alignment vertical="center"/>
    </xf>
    <xf numFmtId="0" fontId="2" fillId="0" borderId="1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2" fillId="0" borderId="18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3" fillId="4" borderId="0" xfId="1" applyBorder="1" applyAlignment="1">
      <alignment horizontal="center" vertical="center"/>
    </xf>
    <xf numFmtId="0" fontId="22" fillId="7" borderId="0" xfId="1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left" vertical="center" wrapText="1"/>
    </xf>
    <xf numFmtId="0" fontId="1" fillId="3" borderId="25" xfId="0" applyFont="1" applyFill="1" applyBorder="1" applyAlignment="1">
      <alignment horizontal="left" vertical="center" wrapText="1"/>
    </xf>
    <xf numFmtId="0" fontId="1" fillId="3" borderId="3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16" fillId="5" borderId="0" xfId="0" applyFont="1" applyFill="1" applyBorder="1" applyAlignment="1">
      <alignment horizontal="right" vertical="center"/>
    </xf>
    <xf numFmtId="0" fontId="17" fillId="6" borderId="0" xfId="0" applyFont="1" applyFill="1" applyBorder="1" applyAlignment="1">
      <alignment horizontal="center" vertical="center"/>
    </xf>
    <xf numFmtId="0" fontId="21" fillId="6" borderId="0" xfId="1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Accent2" xfId="1" builtinId="33"/>
    <cellStyle name="Normal" xfId="0" builtinId="0"/>
    <cellStyle name="Pourcentage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1"/>
          <c:order val="0"/>
          <c:cat>
            <c:numRef>
              <c:f>'Bilan note de Soutenance'!$J$3:$J$43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cat>
          <c:val>
            <c:numRef>
              <c:f>'Bilan note de Soutenance'!$K$3:$K$43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5</c:v>
                </c:pt>
                <c:pt idx="17">
                  <c:v>1</c:v>
                </c:pt>
                <c:pt idx="18">
                  <c:v>3</c:v>
                </c:pt>
                <c:pt idx="19">
                  <c:v>1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4</c:v>
                </c:pt>
                <c:pt idx="26">
                  <c:v>9</c:v>
                </c:pt>
                <c:pt idx="27">
                  <c:v>4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axId val="73734400"/>
        <c:axId val="73805824"/>
      </c:barChart>
      <c:catAx>
        <c:axId val="73734400"/>
        <c:scaling>
          <c:orientation val="minMax"/>
        </c:scaling>
        <c:axPos val="b"/>
        <c:numFmt formatCode="General" sourceLinked="1"/>
        <c:tickLblPos val="nextTo"/>
        <c:crossAx val="73805824"/>
        <c:crosses val="autoZero"/>
        <c:auto val="1"/>
        <c:lblAlgn val="ctr"/>
        <c:lblOffset val="100"/>
      </c:catAx>
      <c:valAx>
        <c:axId val="73805824"/>
        <c:scaling>
          <c:orientation val="minMax"/>
        </c:scaling>
        <c:axPos val="l"/>
        <c:majorGridlines/>
        <c:numFmt formatCode="General" sourceLinked="1"/>
        <c:tickLblPos val="nextTo"/>
        <c:crossAx val="73734400"/>
        <c:crosses val="autoZero"/>
        <c:crossBetween val="between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Anaïs'!$B$10:$F$10</c:f>
              <c:numCache>
                <c:formatCode>General</c:formatCode>
                <c:ptCount val="5"/>
                <c:pt idx="0">
                  <c:v>12</c:v>
                </c:pt>
                <c:pt idx="1">
                  <c:v>3</c:v>
                </c:pt>
                <c:pt idx="2">
                  <c:v>11</c:v>
                </c:pt>
                <c:pt idx="3">
                  <c:v>8</c:v>
                </c:pt>
                <c:pt idx="4">
                  <c:v>2</c:v>
                </c:pt>
              </c:numCache>
            </c:numRef>
          </c:val>
        </c:ser>
        <c:axId val="88223104"/>
        <c:axId val="88237184"/>
      </c:barChart>
      <c:catAx>
        <c:axId val="88223104"/>
        <c:scaling>
          <c:orientation val="minMax"/>
        </c:scaling>
        <c:axPos val="b"/>
        <c:tickLblPos val="nextTo"/>
        <c:crossAx val="88237184"/>
        <c:crosses val="autoZero"/>
        <c:auto val="1"/>
        <c:lblAlgn val="ctr"/>
        <c:lblOffset val="100"/>
      </c:catAx>
      <c:valAx>
        <c:axId val="88237184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88223104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477116830984522"/>
          <c:y val="4.7907312556804187E-2"/>
          <c:w val="0.71522883169015838"/>
          <c:h val="0.8119379252350738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</c:spPr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val>
            <c:numRef>
              <c:f>'Exploitation Soutenance'!$B$35:$F$35</c:f>
              <c:numCache>
                <c:formatCode>General</c:formatCode>
                <c:ptCount val="5"/>
                <c:pt idx="0">
                  <c:v>37</c:v>
                </c:pt>
                <c:pt idx="1">
                  <c:v>29</c:v>
                </c:pt>
                <c:pt idx="2">
                  <c:v>19</c:v>
                </c:pt>
                <c:pt idx="3">
                  <c:v>15</c:v>
                </c:pt>
                <c:pt idx="4">
                  <c:v>1</c:v>
                </c:pt>
              </c:numCache>
            </c:numRef>
          </c:val>
        </c:ser>
        <c:axId val="112606208"/>
        <c:axId val="112628480"/>
      </c:barChart>
      <c:catAx>
        <c:axId val="112606208"/>
        <c:scaling>
          <c:orientation val="minMax"/>
        </c:scaling>
        <c:axPos val="b"/>
        <c:tickLblPos val="nextTo"/>
        <c:crossAx val="112628480"/>
        <c:crosses val="autoZero"/>
        <c:auto val="1"/>
        <c:lblAlgn val="ctr"/>
        <c:lblOffset val="100"/>
      </c:catAx>
      <c:valAx>
        <c:axId val="112628480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606208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30256936632921039"/>
          <c:y val="4.7907312556804187E-2"/>
          <c:w val="0.69743063367079339"/>
          <c:h val="0.8119379252350738"/>
        </c:manualLayout>
      </c:layout>
      <c:barChart>
        <c:barDir val="col"/>
        <c:grouping val="clustered"/>
        <c:ser>
          <c:idx val="0"/>
          <c:order val="0"/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val>
            <c:numRef>
              <c:f>'Exploitation Soutenance'!$B$36:$F$36</c:f>
              <c:numCache>
                <c:formatCode>General</c:formatCode>
                <c:ptCount val="5"/>
                <c:pt idx="0">
                  <c:v>41</c:v>
                </c:pt>
                <c:pt idx="1">
                  <c:v>37</c:v>
                </c:pt>
                <c:pt idx="2">
                  <c:v>16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</c:ser>
        <c:axId val="112652672"/>
        <c:axId val="112654208"/>
      </c:barChart>
      <c:catAx>
        <c:axId val="112652672"/>
        <c:scaling>
          <c:orientation val="minMax"/>
        </c:scaling>
        <c:axPos val="b"/>
        <c:tickLblPos val="nextTo"/>
        <c:crossAx val="112654208"/>
        <c:crosses val="autoZero"/>
        <c:auto val="1"/>
        <c:lblAlgn val="ctr"/>
        <c:lblOffset val="100"/>
      </c:catAx>
      <c:valAx>
        <c:axId val="112654208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652672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963905152881525"/>
          <c:y val="4.7907312556804187E-2"/>
          <c:w val="0.71036094847118469"/>
          <c:h val="0.8119379252350738"/>
        </c:manualLayout>
      </c:layout>
      <c:barChart>
        <c:barDir val="col"/>
        <c:grouping val="clustered"/>
        <c:ser>
          <c:idx val="0"/>
          <c:order val="0"/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val>
            <c:numRef>
              <c:f>'Exploitation Soutenance'!$B$37:$F$37</c:f>
              <c:numCache>
                <c:formatCode>General</c:formatCode>
                <c:ptCount val="5"/>
                <c:pt idx="0">
                  <c:v>41</c:v>
                </c:pt>
                <c:pt idx="1">
                  <c:v>29</c:v>
                </c:pt>
                <c:pt idx="2">
                  <c:v>11</c:v>
                </c:pt>
                <c:pt idx="3">
                  <c:v>11</c:v>
                </c:pt>
                <c:pt idx="4">
                  <c:v>8</c:v>
                </c:pt>
              </c:numCache>
            </c:numRef>
          </c:val>
        </c:ser>
        <c:axId val="108029440"/>
        <c:axId val="108030976"/>
      </c:barChart>
      <c:catAx>
        <c:axId val="108029440"/>
        <c:scaling>
          <c:orientation val="minMax"/>
        </c:scaling>
        <c:axPos val="b"/>
        <c:tickLblPos val="nextTo"/>
        <c:crossAx val="108030976"/>
        <c:crosses val="autoZero"/>
        <c:auto val="1"/>
        <c:lblAlgn val="ctr"/>
        <c:lblOffset val="100"/>
      </c:catAx>
      <c:valAx>
        <c:axId val="108030976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08029440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477116830984522"/>
          <c:y val="4.775277283887918E-2"/>
          <c:w val="0.71522883169015838"/>
          <c:h val="0.81254457708915462"/>
        </c:manualLayout>
      </c:layout>
      <c:barChart>
        <c:barDir val="col"/>
        <c:grouping val="clustered"/>
        <c:ser>
          <c:idx val="0"/>
          <c:order val="0"/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val>
            <c:numRef>
              <c:f>'Exploitation Soutenance'!$B$38:$F$38</c:f>
              <c:numCache>
                <c:formatCode>General</c:formatCode>
                <c:ptCount val="5"/>
                <c:pt idx="0">
                  <c:v>39</c:v>
                </c:pt>
                <c:pt idx="1">
                  <c:v>36</c:v>
                </c:pt>
                <c:pt idx="2">
                  <c:v>7</c:v>
                </c:pt>
                <c:pt idx="3">
                  <c:v>8</c:v>
                </c:pt>
                <c:pt idx="4">
                  <c:v>1</c:v>
                </c:pt>
              </c:numCache>
            </c:numRef>
          </c:val>
        </c:ser>
        <c:axId val="108067456"/>
        <c:axId val="112656768"/>
      </c:barChart>
      <c:catAx>
        <c:axId val="108067456"/>
        <c:scaling>
          <c:orientation val="minMax"/>
        </c:scaling>
        <c:axPos val="b"/>
        <c:tickLblPos val="nextTo"/>
        <c:crossAx val="112656768"/>
        <c:crosses val="autoZero"/>
        <c:auto val="1"/>
        <c:lblAlgn val="ctr"/>
        <c:lblOffset val="100"/>
      </c:catAx>
      <c:valAx>
        <c:axId val="112656768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08067456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Anaïs'!$B$11:$F$11</c:f>
              <c:numCache>
                <c:formatCode>General</c:formatCode>
                <c:ptCount val="5"/>
                <c:pt idx="0">
                  <c:v>7</c:v>
                </c:pt>
                <c:pt idx="1">
                  <c:v>2</c:v>
                </c:pt>
                <c:pt idx="2">
                  <c:v>8</c:v>
                </c:pt>
                <c:pt idx="3">
                  <c:v>12</c:v>
                </c:pt>
                <c:pt idx="4">
                  <c:v>8</c:v>
                </c:pt>
              </c:numCache>
            </c:numRef>
          </c:val>
        </c:ser>
        <c:axId val="88276992"/>
        <c:axId val="88278528"/>
      </c:barChart>
      <c:catAx>
        <c:axId val="88276992"/>
        <c:scaling>
          <c:orientation val="minMax"/>
        </c:scaling>
        <c:axPos val="b"/>
        <c:tickLblPos val="nextTo"/>
        <c:crossAx val="88278528"/>
        <c:crosses val="autoZero"/>
        <c:auto val="1"/>
        <c:lblAlgn val="ctr"/>
        <c:lblOffset val="100"/>
      </c:catAx>
      <c:valAx>
        <c:axId val="88278528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88276992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7.0599518810148934E-2"/>
          <c:y val="4.2141294838145507E-2"/>
          <c:w val="0.75056846019247592"/>
          <c:h val="0.8659110949642399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RdP Anaïs'!$B$12:$F$12</c:f>
              <c:numCache>
                <c:formatCode>General</c:formatCode>
                <c:ptCount val="5"/>
                <c:pt idx="0">
                  <c:v>14</c:v>
                </c:pt>
                <c:pt idx="1">
                  <c:v>1</c:v>
                </c:pt>
                <c:pt idx="2">
                  <c:v>6</c:v>
                </c:pt>
                <c:pt idx="3">
                  <c:v>7</c:v>
                </c:pt>
                <c:pt idx="4">
                  <c:v>1</c:v>
                </c:pt>
              </c:numCache>
            </c:numRef>
          </c:val>
        </c:ser>
        <c:axId val="88306048"/>
        <c:axId val="88307584"/>
      </c:barChart>
      <c:catAx>
        <c:axId val="88306048"/>
        <c:scaling>
          <c:orientation val="minMax"/>
        </c:scaling>
        <c:axPos val="b"/>
        <c:tickLblPos val="nextTo"/>
        <c:crossAx val="88307584"/>
        <c:crosses val="autoZero"/>
        <c:auto val="1"/>
        <c:lblAlgn val="ctr"/>
        <c:lblOffset val="100"/>
      </c:catAx>
      <c:valAx>
        <c:axId val="88307584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88306048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Anaïs'!$B$13:$F$13</c:f>
              <c:numCache>
                <c:formatCode>General</c:formatCode>
                <c:ptCount val="5"/>
                <c:pt idx="0">
                  <c:v>6</c:v>
                </c:pt>
                <c:pt idx="1">
                  <c:v>2</c:v>
                </c:pt>
                <c:pt idx="2">
                  <c:v>5</c:v>
                </c:pt>
                <c:pt idx="3">
                  <c:v>16</c:v>
                </c:pt>
                <c:pt idx="4">
                  <c:v>4</c:v>
                </c:pt>
              </c:numCache>
            </c:numRef>
          </c:val>
        </c:ser>
        <c:axId val="88318720"/>
        <c:axId val="88320256"/>
      </c:barChart>
      <c:catAx>
        <c:axId val="88318720"/>
        <c:scaling>
          <c:orientation val="minMax"/>
        </c:scaling>
        <c:axPos val="b"/>
        <c:tickLblPos val="nextTo"/>
        <c:crossAx val="88320256"/>
        <c:crosses val="autoZero"/>
        <c:auto val="1"/>
        <c:lblAlgn val="ctr"/>
        <c:lblOffset val="100"/>
      </c:catAx>
      <c:valAx>
        <c:axId val="88320256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88318720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Anaïs'!$B$14:$F$14</c:f>
              <c:numCache>
                <c:formatCode>General</c:formatCode>
                <c:ptCount val="5"/>
                <c:pt idx="0">
                  <c:v>19</c:v>
                </c:pt>
                <c:pt idx="1">
                  <c:v>5</c:v>
                </c:pt>
                <c:pt idx="2">
                  <c:v>4</c:v>
                </c:pt>
                <c:pt idx="3">
                  <c:v>7</c:v>
                </c:pt>
                <c:pt idx="4">
                  <c:v>1</c:v>
                </c:pt>
              </c:numCache>
            </c:numRef>
          </c:val>
        </c:ser>
        <c:axId val="88339584"/>
        <c:axId val="88341120"/>
      </c:barChart>
      <c:catAx>
        <c:axId val="88339584"/>
        <c:scaling>
          <c:orientation val="minMax"/>
        </c:scaling>
        <c:axPos val="b"/>
        <c:tickLblPos val="nextTo"/>
        <c:crossAx val="88341120"/>
        <c:crosses val="autoZero"/>
        <c:auto val="1"/>
        <c:lblAlgn val="ctr"/>
        <c:lblOffset val="100"/>
      </c:catAx>
      <c:valAx>
        <c:axId val="88341120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88339584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Anaïs'!$B$15:$F$15</c:f>
              <c:numCache>
                <c:formatCode>General</c:formatCode>
                <c:ptCount val="5"/>
                <c:pt idx="0">
                  <c:v>8</c:v>
                </c:pt>
                <c:pt idx="1">
                  <c:v>3</c:v>
                </c:pt>
                <c:pt idx="2">
                  <c:v>10</c:v>
                </c:pt>
                <c:pt idx="3">
                  <c:v>11</c:v>
                </c:pt>
                <c:pt idx="4">
                  <c:v>5</c:v>
                </c:pt>
              </c:numCache>
            </c:numRef>
          </c:val>
        </c:ser>
        <c:axId val="94144000"/>
        <c:axId val="94145536"/>
      </c:barChart>
      <c:catAx>
        <c:axId val="94144000"/>
        <c:scaling>
          <c:orientation val="minMax"/>
        </c:scaling>
        <c:axPos val="b"/>
        <c:tickLblPos val="nextTo"/>
        <c:crossAx val="94145536"/>
        <c:crosses val="autoZero"/>
        <c:auto val="1"/>
        <c:lblAlgn val="ctr"/>
        <c:lblOffset val="100"/>
      </c:catAx>
      <c:valAx>
        <c:axId val="94145536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94144000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Anaïs'!$B$16:$F$16</c:f>
              <c:numCache>
                <c:formatCode>General</c:formatCode>
                <c:ptCount val="5"/>
                <c:pt idx="0">
                  <c:v>14</c:v>
                </c:pt>
                <c:pt idx="1">
                  <c:v>3</c:v>
                </c:pt>
                <c:pt idx="2">
                  <c:v>6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</c:ser>
        <c:axId val="94160768"/>
        <c:axId val="94162304"/>
      </c:barChart>
      <c:catAx>
        <c:axId val="94160768"/>
        <c:scaling>
          <c:orientation val="minMax"/>
        </c:scaling>
        <c:axPos val="b"/>
        <c:tickLblPos val="nextTo"/>
        <c:crossAx val="94162304"/>
        <c:crosses val="autoZero"/>
        <c:auto val="1"/>
        <c:lblAlgn val="ctr"/>
        <c:lblOffset val="100"/>
      </c:catAx>
      <c:valAx>
        <c:axId val="94162304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94160768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Anaïs'!$B$16:$F$16</c:f>
              <c:numCache>
                <c:formatCode>General</c:formatCode>
                <c:ptCount val="5"/>
                <c:pt idx="0">
                  <c:v>14</c:v>
                </c:pt>
                <c:pt idx="1">
                  <c:v>3</c:v>
                </c:pt>
                <c:pt idx="2">
                  <c:v>6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</c:ser>
        <c:axId val="94173440"/>
        <c:axId val="94191616"/>
      </c:barChart>
      <c:catAx>
        <c:axId val="94173440"/>
        <c:scaling>
          <c:orientation val="minMax"/>
        </c:scaling>
        <c:axPos val="b"/>
        <c:tickLblPos val="nextTo"/>
        <c:crossAx val="94191616"/>
        <c:crosses val="autoZero"/>
        <c:auto val="1"/>
        <c:lblAlgn val="ctr"/>
        <c:lblOffset val="100"/>
      </c:catAx>
      <c:valAx>
        <c:axId val="94191616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94173440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Anaïs'!$B$17:$F$17</c:f>
              <c:numCache>
                <c:formatCode>General</c:formatCode>
                <c:ptCount val="5"/>
                <c:pt idx="0">
                  <c:v>16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axId val="94218880"/>
        <c:axId val="94220672"/>
      </c:barChart>
      <c:catAx>
        <c:axId val="94218880"/>
        <c:scaling>
          <c:orientation val="minMax"/>
        </c:scaling>
        <c:axPos val="b"/>
        <c:tickLblPos val="nextTo"/>
        <c:crossAx val="94220672"/>
        <c:crosses val="autoZero"/>
        <c:auto val="1"/>
        <c:lblAlgn val="ctr"/>
        <c:lblOffset val="100"/>
      </c:catAx>
      <c:valAx>
        <c:axId val="94220672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94218880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Anaïs'!$B$18:$F$18</c:f>
              <c:numCache>
                <c:formatCode>General</c:formatCode>
                <c:ptCount val="5"/>
                <c:pt idx="0">
                  <c:v>9</c:v>
                </c:pt>
                <c:pt idx="1">
                  <c:v>2</c:v>
                </c:pt>
                <c:pt idx="2">
                  <c:v>7</c:v>
                </c:pt>
                <c:pt idx="3">
                  <c:v>8</c:v>
                </c:pt>
                <c:pt idx="4">
                  <c:v>6</c:v>
                </c:pt>
              </c:numCache>
            </c:numRef>
          </c:val>
        </c:ser>
        <c:axId val="94227456"/>
        <c:axId val="103764736"/>
      </c:barChart>
      <c:catAx>
        <c:axId val="94227456"/>
        <c:scaling>
          <c:orientation val="minMax"/>
        </c:scaling>
        <c:axPos val="b"/>
        <c:tickLblPos val="nextTo"/>
        <c:crossAx val="103764736"/>
        <c:crosses val="autoZero"/>
        <c:auto val="1"/>
        <c:lblAlgn val="ctr"/>
        <c:lblOffset val="100"/>
      </c:catAx>
      <c:valAx>
        <c:axId val="103764736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94227456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4.4474265694532895E-2"/>
          <c:y val="2.6105713376459165E-2"/>
          <c:w val="0.9313310384830088"/>
          <c:h val="0.88254789070277473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'Bilan note de Soutenance'!$M$47:$M$87</c:f>
              <c:numCache>
                <c:formatCode>General</c:formatCode>
                <c:ptCount val="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</c:numCache>
            </c:numRef>
          </c:xVal>
          <c:yVal>
            <c:numRef>
              <c:f>'Bilan note de Soutenance'!$N$47:$N$87</c:f>
              <c:numCache>
                <c:formatCode>General</c:formatCode>
                <c:ptCount val="41"/>
                <c:pt idx="0">
                  <c:v>3.0792172924890586E-5</c:v>
                </c:pt>
                <c:pt idx="1">
                  <c:v>6.2666605053825929E-5</c:v>
                </c:pt>
                <c:pt idx="2">
                  <c:v>1.2360824549720613E-4</c:v>
                </c:pt>
                <c:pt idx="3">
                  <c:v>2.3630567990872374E-4</c:v>
                </c:pt>
                <c:pt idx="4">
                  <c:v>4.3784089520627721E-4</c:v>
                </c:pt>
                <c:pt idx="5">
                  <c:v>7.8627402654899488E-4</c:v>
                </c:pt>
                <c:pt idx="6">
                  <c:v>1.3685068642168316E-3</c:v>
                </c:pt>
                <c:pt idx="7">
                  <c:v>2.3085297443486957E-3</c:v>
                </c:pt>
                <c:pt idx="8">
                  <c:v>3.7743260376125274E-3</c:v>
                </c:pt>
                <c:pt idx="9">
                  <c:v>5.9807933334678383E-3</c:v>
                </c:pt>
                <c:pt idx="10">
                  <c:v>9.185305854145483E-3</c:v>
                </c:pt>
                <c:pt idx="11">
                  <c:v>1.3672372830403977E-2</c:v>
                </c:pt>
                <c:pt idx="12">
                  <c:v>1.9724663688615515E-2</c:v>
                </c:pt>
                <c:pt idx="13">
                  <c:v>2.7579777970188353E-2</c:v>
                </c:pt>
                <c:pt idx="14">
                  <c:v>3.7375530708032428E-2</c:v>
                </c:pt>
                <c:pt idx="15">
                  <c:v>4.909072143958703E-2</c:v>
                </c:pt>
                <c:pt idx="16">
                  <c:v>6.2492356992822289E-2</c:v>
                </c:pt>
                <c:pt idx="17">
                  <c:v>7.7102744913621998E-2</c:v>
                </c:pt>
                <c:pt idx="18">
                  <c:v>9.2199426148818403E-2</c:v>
                </c:pt>
                <c:pt idx="19">
                  <c:v>0.10685676951267879</c:v>
                </c:pt>
                <c:pt idx="20">
                  <c:v>0.12003041480661619</c:v>
                </c:pt>
                <c:pt idx="21">
                  <c:v>0.13067605572573909</c:v>
                </c:pt>
                <c:pt idx="22">
                  <c:v>0.1378847296389758</c:v>
                </c:pt>
                <c:pt idx="23">
                  <c:v>0.14101060319837419</c:v>
                </c:pt>
                <c:pt idx="24">
                  <c:v>0.13976641086446354</c:v>
                </c:pt>
                <c:pt idx="25">
                  <c:v>0.13426700431214558</c:v>
                </c:pt>
                <c:pt idx="26">
                  <c:v>0.12501186369747536</c:v>
                </c:pt>
                <c:pt idx="27">
                  <c:v>0.11281026105205044</c:v>
                </c:pt>
                <c:pt idx="28">
                  <c:v>9.8664614344421961E-2</c:v>
                </c:pt>
                <c:pt idx="29">
                  <c:v>8.3635312723791946E-2</c:v>
                </c:pt>
                <c:pt idx="30">
                  <c:v>6.8712126864980377E-2</c:v>
                </c:pt>
                <c:pt idx="31">
                  <c:v>5.4713253670625114E-2</c:v>
                </c:pt>
                <c:pt idx="32">
                  <c:v>4.2224754818304552E-2</c:v>
                </c:pt>
                <c:pt idx="33">
                  <c:v>3.1583275955233178E-2</c:v>
                </c:pt>
                <c:pt idx="34">
                  <c:v>2.2896160319726504E-2</c:v>
                </c:pt>
                <c:pt idx="35">
                  <c:v>1.6087315672223476E-2</c:v>
                </c:pt>
                <c:pt idx="36">
                  <c:v>1.0955191012979025E-2</c:v>
                </c:pt>
                <c:pt idx="37">
                  <c:v>7.2305572428937046E-3</c:v>
                </c:pt>
                <c:pt idx="38">
                  <c:v>4.6252906333165162E-3</c:v>
                </c:pt>
                <c:pt idx="39">
                  <c:v>2.8676208509784934E-3</c:v>
                </c:pt>
                <c:pt idx="40">
                  <c:v>1.7231372701276473E-3</c:v>
                </c:pt>
              </c:numCache>
            </c:numRef>
          </c:yVal>
          <c:smooth val="1"/>
        </c:ser>
        <c:axId val="73817472"/>
        <c:axId val="73823360"/>
      </c:scatterChart>
      <c:valAx>
        <c:axId val="73817472"/>
        <c:scaling>
          <c:orientation val="minMax"/>
          <c:max val="20"/>
        </c:scaling>
        <c:axPos val="b"/>
        <c:numFmt formatCode="General" sourceLinked="1"/>
        <c:majorTickMark val="none"/>
        <c:tickLblPos val="none"/>
        <c:crossAx val="73823360"/>
        <c:crosses val="autoZero"/>
        <c:crossBetween val="midCat"/>
      </c:valAx>
      <c:valAx>
        <c:axId val="73823360"/>
        <c:scaling>
          <c:orientation val="minMax"/>
        </c:scaling>
        <c:axPos val="l"/>
        <c:majorGridlines>
          <c:spPr>
            <a:ln>
              <a:solidFill>
                <a:srgbClr val="4F81BD">
                  <a:alpha val="0"/>
                </a:srgbClr>
              </a:solidFill>
            </a:ln>
          </c:spPr>
        </c:majorGridlines>
        <c:numFmt formatCode="General" sourceLinked="1"/>
        <c:majorTickMark val="none"/>
        <c:tickLblPos val="none"/>
        <c:spPr>
          <a:ln>
            <a:noFill/>
          </a:ln>
        </c:spPr>
        <c:crossAx val="73817472"/>
        <c:crosses val="autoZero"/>
        <c:crossBetween val="midCat"/>
      </c:valAx>
      <c:spPr>
        <a:noFill/>
      </c:spPr>
    </c:plotArea>
    <c:plotVisOnly val="1"/>
  </c:chart>
  <c:spPr>
    <a:noFill/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4"/>
            <c:spPr>
              <a:solidFill>
                <a:srgbClr val="FFC000"/>
              </a:solidFill>
            </c:spPr>
          </c:dPt>
          <c:val>
            <c:numRef>
              <c:f>'Exploitation RdP Florian'!$B$3:$F$3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</c:v>
                </c:pt>
                <c:pt idx="4">
                  <c:v>101</c:v>
                </c:pt>
              </c:numCache>
            </c:numRef>
          </c:val>
        </c:ser>
        <c:axId val="103809408"/>
        <c:axId val="103810944"/>
      </c:barChart>
      <c:catAx>
        <c:axId val="103809408"/>
        <c:scaling>
          <c:orientation val="minMax"/>
        </c:scaling>
        <c:axPos val="b"/>
        <c:tickLblPos val="nextTo"/>
        <c:crossAx val="103810944"/>
        <c:crosses val="autoZero"/>
        <c:auto val="1"/>
        <c:lblAlgn val="ctr"/>
        <c:lblOffset val="100"/>
      </c:catAx>
      <c:valAx>
        <c:axId val="103810944"/>
        <c:scaling>
          <c:orientation val="minMax"/>
        </c:scaling>
        <c:axPos val="l"/>
        <c:majorGridlines/>
        <c:numFmt formatCode="General" sourceLinked="1"/>
        <c:tickLblPos val="nextTo"/>
        <c:crossAx val="103809408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4"/>
            <c:spPr>
              <a:solidFill>
                <a:srgbClr val="FFC000"/>
              </a:solidFill>
            </c:spPr>
          </c:dPt>
          <c:val>
            <c:numRef>
              <c:f>'Exploitation RdP Florian'!$B$4:$F$4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14</c:v>
                </c:pt>
                <c:pt idx="4">
                  <c:v>97</c:v>
                </c:pt>
              </c:numCache>
            </c:numRef>
          </c:val>
        </c:ser>
        <c:axId val="103842944"/>
        <c:axId val="103844480"/>
      </c:barChart>
      <c:catAx>
        <c:axId val="103842944"/>
        <c:scaling>
          <c:orientation val="minMax"/>
        </c:scaling>
        <c:axPos val="b"/>
        <c:tickLblPos val="nextTo"/>
        <c:crossAx val="103844480"/>
        <c:crosses val="autoZero"/>
        <c:auto val="1"/>
        <c:lblAlgn val="ctr"/>
        <c:lblOffset val="100"/>
      </c:catAx>
      <c:valAx>
        <c:axId val="103844480"/>
        <c:scaling>
          <c:orientation val="minMax"/>
        </c:scaling>
        <c:axPos val="l"/>
        <c:majorGridlines/>
        <c:numFmt formatCode="General" sourceLinked="1"/>
        <c:tickLblPos val="nextTo"/>
        <c:crossAx val="103842944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4"/>
            <c:spPr>
              <a:solidFill>
                <a:srgbClr val="FFC000"/>
              </a:solidFill>
            </c:spPr>
          </c:dPt>
          <c:val>
            <c:numRef>
              <c:f>'Exploitation RdP Florian'!$B$5:$F$5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23</c:v>
                </c:pt>
                <c:pt idx="4">
                  <c:v>87</c:v>
                </c:pt>
              </c:numCache>
            </c:numRef>
          </c:val>
        </c:ser>
        <c:axId val="103868288"/>
        <c:axId val="103869824"/>
      </c:barChart>
      <c:catAx>
        <c:axId val="103868288"/>
        <c:scaling>
          <c:orientation val="minMax"/>
        </c:scaling>
        <c:axPos val="b"/>
        <c:tickLblPos val="nextTo"/>
        <c:crossAx val="103869824"/>
        <c:crosses val="autoZero"/>
        <c:auto val="1"/>
        <c:lblAlgn val="ctr"/>
        <c:lblOffset val="100"/>
      </c:catAx>
      <c:valAx>
        <c:axId val="10386982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3868288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2"/>
            <c:spPr>
              <a:solidFill>
                <a:srgbClr val="FFC000"/>
              </a:solidFill>
            </c:spPr>
          </c:dPt>
          <c:val>
            <c:numRef>
              <c:f>'Exploitation RdP Florian'!$B$6:$F$6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74</c:v>
                </c:pt>
                <c:pt idx="3">
                  <c:v>26</c:v>
                </c:pt>
                <c:pt idx="4">
                  <c:v>6</c:v>
                </c:pt>
              </c:numCache>
            </c:numRef>
          </c:val>
        </c:ser>
        <c:axId val="103877248"/>
        <c:axId val="103903616"/>
      </c:barChart>
      <c:catAx>
        <c:axId val="103877248"/>
        <c:scaling>
          <c:orientation val="minMax"/>
        </c:scaling>
        <c:axPos val="b"/>
        <c:tickLblPos val="nextTo"/>
        <c:crossAx val="103903616"/>
        <c:crosses val="autoZero"/>
        <c:auto val="1"/>
        <c:lblAlgn val="ctr"/>
        <c:lblOffset val="100"/>
      </c:catAx>
      <c:valAx>
        <c:axId val="103903616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3877248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3"/>
            <c:spPr>
              <a:solidFill>
                <a:srgbClr val="FFC000"/>
              </a:solidFill>
            </c:spPr>
          </c:dPt>
          <c:val>
            <c:numRef>
              <c:f>'Exploitation RdP Florian'!$B$7:$F$7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13</c:v>
                </c:pt>
                <c:pt idx="3">
                  <c:v>93</c:v>
                </c:pt>
                <c:pt idx="4">
                  <c:v>7</c:v>
                </c:pt>
              </c:numCache>
            </c:numRef>
          </c:val>
        </c:ser>
        <c:axId val="103910784"/>
        <c:axId val="103920768"/>
      </c:barChart>
      <c:catAx>
        <c:axId val="103910784"/>
        <c:scaling>
          <c:orientation val="minMax"/>
        </c:scaling>
        <c:axPos val="b"/>
        <c:tickLblPos val="nextTo"/>
        <c:crossAx val="103920768"/>
        <c:crosses val="autoZero"/>
        <c:auto val="1"/>
        <c:lblAlgn val="ctr"/>
        <c:lblOffset val="100"/>
      </c:catAx>
      <c:valAx>
        <c:axId val="103920768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3910784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dPt>
            <c:idx val="1"/>
            <c:spPr>
              <a:solidFill>
                <a:srgbClr val="FFC000"/>
              </a:solidFill>
            </c:spPr>
          </c:dPt>
          <c:val>
            <c:numRef>
              <c:f>'Exploitation RdP Florian'!$B$8:$F$8</c:f>
              <c:numCache>
                <c:formatCode>General</c:formatCode>
                <c:ptCount val="5"/>
                <c:pt idx="0">
                  <c:v>12</c:v>
                </c:pt>
                <c:pt idx="1">
                  <c:v>63</c:v>
                </c:pt>
                <c:pt idx="2">
                  <c:v>13</c:v>
                </c:pt>
                <c:pt idx="3">
                  <c:v>17</c:v>
                </c:pt>
                <c:pt idx="4">
                  <c:v>6</c:v>
                </c:pt>
              </c:numCache>
            </c:numRef>
          </c:val>
        </c:ser>
        <c:axId val="103956864"/>
        <c:axId val="103958400"/>
      </c:barChart>
      <c:catAx>
        <c:axId val="103956864"/>
        <c:scaling>
          <c:orientation val="minMax"/>
        </c:scaling>
        <c:axPos val="b"/>
        <c:tickLblPos val="nextTo"/>
        <c:crossAx val="103958400"/>
        <c:crosses val="autoZero"/>
        <c:auto val="1"/>
        <c:lblAlgn val="ctr"/>
        <c:lblOffset val="100"/>
      </c:catAx>
      <c:valAx>
        <c:axId val="103958400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3956864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2"/>
            </a:solidFill>
          </c:spPr>
          <c:val>
            <c:numRef>
              <c:f>'Exploitation RdP Florian'!$B$9:$F$9</c:f>
              <c:numCache>
                <c:formatCode>General</c:formatCode>
                <c:ptCount val="5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24</c:v>
                </c:pt>
                <c:pt idx="4">
                  <c:v>25</c:v>
                </c:pt>
              </c:numCache>
            </c:numRef>
          </c:val>
        </c:ser>
        <c:axId val="103973632"/>
        <c:axId val="103975168"/>
      </c:barChart>
      <c:catAx>
        <c:axId val="103973632"/>
        <c:scaling>
          <c:orientation val="minMax"/>
        </c:scaling>
        <c:axPos val="b"/>
        <c:tickLblPos val="nextTo"/>
        <c:crossAx val="103975168"/>
        <c:crosses val="autoZero"/>
        <c:auto val="1"/>
        <c:lblAlgn val="ctr"/>
        <c:lblOffset val="100"/>
      </c:catAx>
      <c:valAx>
        <c:axId val="103975168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3973632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Florian'!$B$10:$F$10</c:f>
              <c:numCache>
                <c:formatCode>General</c:formatCode>
                <c:ptCount val="5"/>
                <c:pt idx="0">
                  <c:v>13</c:v>
                </c:pt>
                <c:pt idx="1">
                  <c:v>4</c:v>
                </c:pt>
                <c:pt idx="2">
                  <c:v>8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</c:ser>
        <c:axId val="103990400"/>
        <c:axId val="103991936"/>
      </c:barChart>
      <c:catAx>
        <c:axId val="103990400"/>
        <c:scaling>
          <c:orientation val="minMax"/>
        </c:scaling>
        <c:axPos val="b"/>
        <c:tickLblPos val="nextTo"/>
        <c:crossAx val="103991936"/>
        <c:crosses val="autoZero"/>
        <c:auto val="1"/>
        <c:lblAlgn val="ctr"/>
        <c:lblOffset val="100"/>
      </c:catAx>
      <c:valAx>
        <c:axId val="103991936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3990400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Florian'!$B$11:$F$11</c:f>
              <c:numCache>
                <c:formatCode>General</c:formatCode>
                <c:ptCount val="5"/>
                <c:pt idx="0">
                  <c:v>6</c:v>
                </c:pt>
                <c:pt idx="1">
                  <c:v>0</c:v>
                </c:pt>
                <c:pt idx="2">
                  <c:v>11</c:v>
                </c:pt>
                <c:pt idx="3">
                  <c:v>11</c:v>
                </c:pt>
                <c:pt idx="4">
                  <c:v>2</c:v>
                </c:pt>
              </c:numCache>
            </c:numRef>
          </c:val>
        </c:ser>
        <c:axId val="104011264"/>
        <c:axId val="104012800"/>
      </c:barChart>
      <c:catAx>
        <c:axId val="104011264"/>
        <c:scaling>
          <c:orientation val="minMax"/>
        </c:scaling>
        <c:axPos val="b"/>
        <c:tickLblPos val="nextTo"/>
        <c:crossAx val="104012800"/>
        <c:crosses val="autoZero"/>
        <c:auto val="1"/>
        <c:lblAlgn val="ctr"/>
        <c:lblOffset val="100"/>
      </c:catAx>
      <c:valAx>
        <c:axId val="104012800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4011264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7.0599518810148934E-2"/>
          <c:y val="4.2141294838145528E-2"/>
          <c:w val="0.75056846019247592"/>
          <c:h val="0.8650963819395997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RdP Florian'!$B$12:$F$12</c:f>
              <c:numCache>
                <c:formatCode>General</c:formatCode>
                <c:ptCount val="5"/>
                <c:pt idx="0">
                  <c:v>16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</c:ser>
        <c:axId val="104052608"/>
        <c:axId val="104054144"/>
      </c:barChart>
      <c:catAx>
        <c:axId val="104052608"/>
        <c:scaling>
          <c:orientation val="minMax"/>
        </c:scaling>
        <c:axPos val="b"/>
        <c:tickLblPos val="nextTo"/>
        <c:crossAx val="104054144"/>
        <c:crosses val="autoZero"/>
        <c:auto val="1"/>
        <c:lblAlgn val="ctr"/>
        <c:lblOffset val="100"/>
      </c:catAx>
      <c:valAx>
        <c:axId val="10405414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4052608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3"/>
            <c:spPr>
              <a:solidFill>
                <a:srgbClr val="FFC000"/>
              </a:solidFill>
            </c:spPr>
          </c:dPt>
          <c:val>
            <c:numRef>
              <c:f>'Exploitation RdP Anaïs'!$B$3:$F$3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88</c:v>
                </c:pt>
                <c:pt idx="4">
                  <c:v>21</c:v>
                </c:pt>
              </c:numCache>
            </c:numRef>
          </c:val>
        </c:ser>
        <c:axId val="73954048"/>
        <c:axId val="73955584"/>
      </c:barChart>
      <c:catAx>
        <c:axId val="73954048"/>
        <c:scaling>
          <c:orientation val="minMax"/>
        </c:scaling>
        <c:axPos val="b"/>
        <c:tickLblPos val="nextTo"/>
        <c:crossAx val="73955584"/>
        <c:crosses val="autoZero"/>
        <c:auto val="1"/>
        <c:lblAlgn val="ctr"/>
        <c:lblOffset val="100"/>
      </c:catAx>
      <c:valAx>
        <c:axId val="73955584"/>
        <c:scaling>
          <c:orientation val="minMax"/>
        </c:scaling>
        <c:axPos val="l"/>
        <c:majorGridlines/>
        <c:numFmt formatCode="General" sourceLinked="1"/>
        <c:tickLblPos val="nextTo"/>
        <c:crossAx val="73954048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Florian'!$B$13:$F$13</c:f>
              <c:numCache>
                <c:formatCode>General</c:formatCode>
                <c:ptCount val="5"/>
                <c:pt idx="0">
                  <c:v>4</c:v>
                </c:pt>
                <c:pt idx="1">
                  <c:v>0</c:v>
                </c:pt>
                <c:pt idx="2">
                  <c:v>4</c:v>
                </c:pt>
                <c:pt idx="3">
                  <c:v>18</c:v>
                </c:pt>
                <c:pt idx="4">
                  <c:v>6</c:v>
                </c:pt>
              </c:numCache>
            </c:numRef>
          </c:val>
        </c:ser>
        <c:axId val="104065280"/>
        <c:axId val="104202240"/>
      </c:barChart>
      <c:catAx>
        <c:axId val="104065280"/>
        <c:scaling>
          <c:orientation val="minMax"/>
        </c:scaling>
        <c:axPos val="b"/>
        <c:tickLblPos val="nextTo"/>
        <c:crossAx val="104202240"/>
        <c:crosses val="autoZero"/>
        <c:auto val="1"/>
        <c:lblAlgn val="ctr"/>
        <c:lblOffset val="100"/>
      </c:catAx>
      <c:valAx>
        <c:axId val="104202240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4065280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Florian'!$B$14:$F$14</c:f>
              <c:numCache>
                <c:formatCode>General</c:formatCode>
                <c:ptCount val="5"/>
                <c:pt idx="0">
                  <c:v>16</c:v>
                </c:pt>
                <c:pt idx="1">
                  <c:v>5</c:v>
                </c:pt>
                <c:pt idx="2">
                  <c:v>7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</c:ser>
        <c:axId val="104225408"/>
        <c:axId val="104231296"/>
      </c:barChart>
      <c:catAx>
        <c:axId val="104225408"/>
        <c:scaling>
          <c:orientation val="minMax"/>
        </c:scaling>
        <c:axPos val="b"/>
        <c:tickLblPos val="nextTo"/>
        <c:crossAx val="104231296"/>
        <c:crosses val="autoZero"/>
        <c:auto val="1"/>
        <c:lblAlgn val="ctr"/>
        <c:lblOffset val="100"/>
      </c:catAx>
      <c:valAx>
        <c:axId val="104231296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4225408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Florian'!$B$15:$F$15</c:f>
              <c:numCache>
                <c:formatCode>General</c:formatCode>
                <c:ptCount val="5"/>
                <c:pt idx="0">
                  <c:v>9</c:v>
                </c:pt>
                <c:pt idx="1">
                  <c:v>4</c:v>
                </c:pt>
                <c:pt idx="2">
                  <c:v>8</c:v>
                </c:pt>
                <c:pt idx="3">
                  <c:v>13</c:v>
                </c:pt>
                <c:pt idx="4">
                  <c:v>5</c:v>
                </c:pt>
              </c:numCache>
            </c:numRef>
          </c:val>
        </c:ser>
        <c:axId val="104250368"/>
        <c:axId val="104256256"/>
      </c:barChart>
      <c:catAx>
        <c:axId val="104250368"/>
        <c:scaling>
          <c:orientation val="minMax"/>
        </c:scaling>
        <c:axPos val="b"/>
        <c:tickLblPos val="nextTo"/>
        <c:crossAx val="104256256"/>
        <c:crosses val="autoZero"/>
        <c:auto val="1"/>
        <c:lblAlgn val="ctr"/>
        <c:lblOffset val="100"/>
      </c:catAx>
      <c:valAx>
        <c:axId val="104256256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4250368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Florian'!$B$16:$F$16</c:f>
              <c:numCache>
                <c:formatCode>General</c:formatCode>
                <c:ptCount val="5"/>
                <c:pt idx="0">
                  <c:v>16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</c:ser>
        <c:axId val="104275328"/>
        <c:axId val="104281216"/>
      </c:barChart>
      <c:catAx>
        <c:axId val="104275328"/>
        <c:scaling>
          <c:orientation val="minMax"/>
        </c:scaling>
        <c:axPos val="b"/>
        <c:tickLblPos val="nextTo"/>
        <c:crossAx val="104281216"/>
        <c:crosses val="autoZero"/>
        <c:auto val="1"/>
        <c:lblAlgn val="ctr"/>
        <c:lblOffset val="100"/>
      </c:catAx>
      <c:valAx>
        <c:axId val="104281216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4275328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Florian'!$B$16:$F$16</c:f>
              <c:numCache>
                <c:formatCode>General</c:formatCode>
                <c:ptCount val="5"/>
                <c:pt idx="0">
                  <c:v>16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</c:ser>
        <c:axId val="104308736"/>
        <c:axId val="104310272"/>
      </c:barChart>
      <c:catAx>
        <c:axId val="104308736"/>
        <c:scaling>
          <c:orientation val="minMax"/>
        </c:scaling>
        <c:axPos val="b"/>
        <c:tickLblPos val="nextTo"/>
        <c:crossAx val="104310272"/>
        <c:crosses val="autoZero"/>
        <c:auto val="1"/>
        <c:lblAlgn val="ctr"/>
        <c:lblOffset val="100"/>
      </c:catAx>
      <c:valAx>
        <c:axId val="104310272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4308736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Florian'!$B$17:$F$17</c:f>
              <c:numCache>
                <c:formatCode>General</c:formatCode>
                <c:ptCount val="5"/>
                <c:pt idx="0">
                  <c:v>13</c:v>
                </c:pt>
                <c:pt idx="1">
                  <c:v>4</c:v>
                </c:pt>
                <c:pt idx="2">
                  <c:v>4</c:v>
                </c:pt>
                <c:pt idx="3">
                  <c:v>8</c:v>
                </c:pt>
                <c:pt idx="4">
                  <c:v>1</c:v>
                </c:pt>
              </c:numCache>
            </c:numRef>
          </c:val>
        </c:ser>
        <c:axId val="104599936"/>
        <c:axId val="104601472"/>
      </c:barChart>
      <c:catAx>
        <c:axId val="104599936"/>
        <c:scaling>
          <c:orientation val="minMax"/>
        </c:scaling>
        <c:axPos val="b"/>
        <c:tickLblPos val="nextTo"/>
        <c:crossAx val="104601472"/>
        <c:crosses val="autoZero"/>
        <c:auto val="1"/>
        <c:lblAlgn val="ctr"/>
        <c:lblOffset val="100"/>
      </c:catAx>
      <c:valAx>
        <c:axId val="104601472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4599936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Florian'!$B$18:$F$18</c:f>
              <c:numCache>
                <c:formatCode>General</c:formatCode>
                <c:ptCount val="5"/>
                <c:pt idx="0">
                  <c:v>12</c:v>
                </c:pt>
                <c:pt idx="1">
                  <c:v>4</c:v>
                </c:pt>
                <c:pt idx="2">
                  <c:v>4</c:v>
                </c:pt>
                <c:pt idx="3">
                  <c:v>8</c:v>
                </c:pt>
                <c:pt idx="4">
                  <c:v>4</c:v>
                </c:pt>
              </c:numCache>
            </c:numRef>
          </c:val>
        </c:ser>
        <c:axId val="104624896"/>
        <c:axId val="104626432"/>
      </c:barChart>
      <c:catAx>
        <c:axId val="104624896"/>
        <c:scaling>
          <c:orientation val="minMax"/>
        </c:scaling>
        <c:axPos val="b"/>
        <c:tickLblPos val="nextTo"/>
        <c:crossAx val="104626432"/>
        <c:crosses val="autoZero"/>
        <c:auto val="1"/>
        <c:lblAlgn val="ctr"/>
        <c:lblOffset val="100"/>
      </c:catAx>
      <c:valAx>
        <c:axId val="104626432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4624896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3"/>
            <c:spPr>
              <a:solidFill>
                <a:srgbClr val="FFC000"/>
              </a:solidFill>
            </c:spPr>
          </c:dPt>
          <c:val>
            <c:numRef>
              <c:f>'Exploitation RdP Marjorie'!$B$3:$F$3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14</c:v>
                </c:pt>
                <c:pt idx="3">
                  <c:v>78</c:v>
                </c:pt>
                <c:pt idx="4">
                  <c:v>16</c:v>
                </c:pt>
              </c:numCache>
            </c:numRef>
          </c:val>
        </c:ser>
        <c:axId val="104990592"/>
        <c:axId val="104992128"/>
      </c:barChart>
      <c:catAx>
        <c:axId val="104990592"/>
        <c:scaling>
          <c:orientation val="minMax"/>
        </c:scaling>
        <c:axPos val="b"/>
        <c:tickLblPos val="nextTo"/>
        <c:crossAx val="104992128"/>
        <c:crosses val="autoZero"/>
        <c:auto val="1"/>
        <c:lblAlgn val="ctr"/>
        <c:lblOffset val="100"/>
      </c:catAx>
      <c:valAx>
        <c:axId val="104992128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4990592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3"/>
            <c:spPr>
              <a:solidFill>
                <a:srgbClr val="FFC000"/>
              </a:solidFill>
            </c:spPr>
          </c:dPt>
          <c:val>
            <c:numRef>
              <c:f>'Exploitation RdP Marjorie'!$B$4:$F$4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11</c:v>
                </c:pt>
                <c:pt idx="3">
                  <c:v>87</c:v>
                </c:pt>
                <c:pt idx="4">
                  <c:v>11</c:v>
                </c:pt>
              </c:numCache>
            </c:numRef>
          </c:val>
        </c:ser>
        <c:axId val="105003648"/>
        <c:axId val="105030016"/>
      </c:barChart>
      <c:catAx>
        <c:axId val="105003648"/>
        <c:scaling>
          <c:orientation val="minMax"/>
        </c:scaling>
        <c:axPos val="b"/>
        <c:tickLblPos val="nextTo"/>
        <c:crossAx val="105030016"/>
        <c:crosses val="autoZero"/>
        <c:auto val="1"/>
        <c:lblAlgn val="ctr"/>
        <c:lblOffset val="100"/>
      </c:catAx>
      <c:valAx>
        <c:axId val="105030016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5003648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2"/>
            </a:solidFill>
          </c:spPr>
          <c:dPt>
            <c:idx val="4"/>
            <c:spPr>
              <a:solidFill>
                <a:srgbClr val="FFC000"/>
              </a:solidFill>
            </c:spPr>
          </c:dPt>
          <c:val>
            <c:numRef>
              <c:f>'Exploitation RdP Marjorie'!$B$5:$F$5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12</c:v>
                </c:pt>
                <c:pt idx="3">
                  <c:v>33</c:v>
                </c:pt>
                <c:pt idx="4">
                  <c:v>60</c:v>
                </c:pt>
              </c:numCache>
            </c:numRef>
          </c:val>
        </c:ser>
        <c:axId val="105049472"/>
        <c:axId val="105059456"/>
      </c:barChart>
      <c:catAx>
        <c:axId val="105049472"/>
        <c:scaling>
          <c:orientation val="minMax"/>
        </c:scaling>
        <c:axPos val="b"/>
        <c:tickLblPos val="nextTo"/>
        <c:crossAx val="105059456"/>
        <c:crosses val="autoZero"/>
        <c:auto val="1"/>
        <c:lblAlgn val="ctr"/>
        <c:lblOffset val="100"/>
      </c:catAx>
      <c:valAx>
        <c:axId val="105059456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5049472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3"/>
            <c:spPr>
              <a:solidFill>
                <a:srgbClr val="FFC000"/>
              </a:solidFill>
            </c:spPr>
          </c:dPt>
          <c:val>
            <c:numRef>
              <c:f>'Exploitation RdP Anaïs'!$B$4:$F$4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91</c:v>
                </c:pt>
                <c:pt idx="4">
                  <c:v>15</c:v>
                </c:pt>
              </c:numCache>
            </c:numRef>
          </c:val>
        </c:ser>
        <c:axId val="73983488"/>
        <c:axId val="73985024"/>
      </c:barChart>
      <c:catAx>
        <c:axId val="73983488"/>
        <c:scaling>
          <c:orientation val="minMax"/>
        </c:scaling>
        <c:axPos val="b"/>
        <c:tickLblPos val="nextTo"/>
        <c:crossAx val="73985024"/>
        <c:crosses val="autoZero"/>
        <c:auto val="1"/>
        <c:lblAlgn val="ctr"/>
        <c:lblOffset val="100"/>
      </c:catAx>
      <c:valAx>
        <c:axId val="73985024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73983488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</c:spPr>
          <c:dPt>
            <c:idx val="0"/>
            <c:spPr>
              <a:solidFill>
                <a:srgbClr val="FFC000"/>
              </a:solidFill>
            </c:spPr>
          </c:dPt>
          <c:val>
            <c:numRef>
              <c:f>'Exploitation RdP Marjorie'!$B$6:$F$6</c:f>
              <c:numCache>
                <c:formatCode>General</c:formatCode>
                <c:ptCount val="5"/>
                <c:pt idx="0">
                  <c:v>65</c:v>
                </c:pt>
                <c:pt idx="1">
                  <c:v>14</c:v>
                </c:pt>
                <c:pt idx="2">
                  <c:v>21</c:v>
                </c:pt>
                <c:pt idx="3">
                  <c:v>7</c:v>
                </c:pt>
                <c:pt idx="4">
                  <c:v>2</c:v>
                </c:pt>
              </c:numCache>
            </c:numRef>
          </c:val>
        </c:ser>
        <c:axId val="105079168"/>
        <c:axId val="105080704"/>
      </c:barChart>
      <c:catAx>
        <c:axId val="105079168"/>
        <c:scaling>
          <c:orientation val="minMax"/>
        </c:scaling>
        <c:axPos val="b"/>
        <c:tickLblPos val="nextTo"/>
        <c:crossAx val="105080704"/>
        <c:crosses val="autoZero"/>
        <c:auto val="1"/>
        <c:lblAlgn val="ctr"/>
        <c:lblOffset val="100"/>
      </c:catAx>
      <c:valAx>
        <c:axId val="10508070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5079168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3"/>
            <c:spPr>
              <a:solidFill>
                <a:srgbClr val="FFC000"/>
              </a:solidFill>
            </c:spPr>
          </c:dPt>
          <c:val>
            <c:numRef>
              <c:f>'Exploitation RdP Marjorie'!$B$7:$F$7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19</c:v>
                </c:pt>
                <c:pt idx="3">
                  <c:v>86</c:v>
                </c:pt>
                <c:pt idx="4">
                  <c:v>1</c:v>
                </c:pt>
              </c:numCache>
            </c:numRef>
          </c:val>
        </c:ser>
        <c:axId val="105104512"/>
        <c:axId val="105106048"/>
      </c:barChart>
      <c:catAx>
        <c:axId val="105104512"/>
        <c:scaling>
          <c:orientation val="minMax"/>
        </c:scaling>
        <c:axPos val="b"/>
        <c:tickLblPos val="nextTo"/>
        <c:crossAx val="105106048"/>
        <c:crosses val="autoZero"/>
        <c:auto val="1"/>
        <c:lblAlgn val="ctr"/>
        <c:lblOffset val="100"/>
      </c:catAx>
      <c:valAx>
        <c:axId val="105106048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5104512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dPt>
            <c:idx val="1"/>
            <c:spPr>
              <a:solidFill>
                <a:srgbClr val="FFC000"/>
              </a:solidFill>
            </c:spPr>
          </c:dPt>
          <c:val>
            <c:numRef>
              <c:f>'Exploitation RdP Marjorie'!$B$8:$F$8</c:f>
              <c:numCache>
                <c:formatCode>General</c:formatCode>
                <c:ptCount val="5"/>
                <c:pt idx="0">
                  <c:v>9</c:v>
                </c:pt>
                <c:pt idx="1">
                  <c:v>62</c:v>
                </c:pt>
                <c:pt idx="2">
                  <c:v>16</c:v>
                </c:pt>
                <c:pt idx="3">
                  <c:v>15</c:v>
                </c:pt>
                <c:pt idx="4">
                  <c:v>6</c:v>
                </c:pt>
              </c:numCache>
            </c:numRef>
          </c:val>
        </c:ser>
        <c:axId val="107358080"/>
        <c:axId val="107359616"/>
      </c:barChart>
      <c:catAx>
        <c:axId val="107358080"/>
        <c:scaling>
          <c:orientation val="minMax"/>
        </c:scaling>
        <c:axPos val="b"/>
        <c:tickLblPos val="nextTo"/>
        <c:crossAx val="107359616"/>
        <c:crosses val="autoZero"/>
        <c:auto val="1"/>
        <c:lblAlgn val="ctr"/>
        <c:lblOffset val="100"/>
      </c:catAx>
      <c:valAx>
        <c:axId val="107359616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358080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Marjorie'!$B$9:$F$9</c:f>
              <c:numCache>
                <c:formatCode>General</c:formatCode>
                <c:ptCount val="5"/>
                <c:pt idx="0">
                  <c:v>14</c:v>
                </c:pt>
                <c:pt idx="1">
                  <c:v>3</c:v>
                </c:pt>
                <c:pt idx="2">
                  <c:v>7</c:v>
                </c:pt>
                <c:pt idx="3">
                  <c:v>18</c:v>
                </c:pt>
                <c:pt idx="4">
                  <c:v>4</c:v>
                </c:pt>
              </c:numCache>
            </c:numRef>
          </c:val>
        </c:ser>
        <c:axId val="107370752"/>
        <c:axId val="107380736"/>
      </c:barChart>
      <c:catAx>
        <c:axId val="107370752"/>
        <c:scaling>
          <c:orientation val="minMax"/>
        </c:scaling>
        <c:axPos val="b"/>
        <c:tickLblPos val="nextTo"/>
        <c:crossAx val="107380736"/>
        <c:crosses val="autoZero"/>
        <c:auto val="1"/>
        <c:lblAlgn val="ctr"/>
        <c:lblOffset val="100"/>
      </c:catAx>
      <c:valAx>
        <c:axId val="107380736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370752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Marjorie'!$B$10:$F$10</c:f>
              <c:numCache>
                <c:formatCode>General</c:formatCode>
                <c:ptCount val="5"/>
                <c:pt idx="0">
                  <c:v>15</c:v>
                </c:pt>
                <c:pt idx="1">
                  <c:v>3</c:v>
                </c:pt>
                <c:pt idx="2">
                  <c:v>8</c:v>
                </c:pt>
                <c:pt idx="3">
                  <c:v>7</c:v>
                </c:pt>
                <c:pt idx="4">
                  <c:v>0</c:v>
                </c:pt>
              </c:numCache>
            </c:numRef>
          </c:val>
        </c:ser>
        <c:axId val="107403904"/>
        <c:axId val="107409792"/>
      </c:barChart>
      <c:catAx>
        <c:axId val="107403904"/>
        <c:scaling>
          <c:orientation val="minMax"/>
        </c:scaling>
        <c:axPos val="b"/>
        <c:tickLblPos val="nextTo"/>
        <c:crossAx val="107409792"/>
        <c:crosses val="autoZero"/>
        <c:auto val="1"/>
        <c:lblAlgn val="ctr"/>
        <c:lblOffset val="100"/>
      </c:catAx>
      <c:valAx>
        <c:axId val="107409792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403904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Marjorie'!$B$11:$F$11</c:f>
              <c:numCache>
                <c:formatCode>General</c:formatCode>
                <c:ptCount val="5"/>
                <c:pt idx="0">
                  <c:v>9</c:v>
                </c:pt>
                <c:pt idx="1">
                  <c:v>0</c:v>
                </c:pt>
                <c:pt idx="2">
                  <c:v>8</c:v>
                </c:pt>
                <c:pt idx="3">
                  <c:v>15</c:v>
                </c:pt>
                <c:pt idx="4">
                  <c:v>4</c:v>
                </c:pt>
              </c:numCache>
            </c:numRef>
          </c:val>
        </c:ser>
        <c:axId val="107416576"/>
        <c:axId val="107422464"/>
      </c:barChart>
      <c:catAx>
        <c:axId val="107416576"/>
        <c:scaling>
          <c:orientation val="minMax"/>
        </c:scaling>
        <c:axPos val="b"/>
        <c:tickLblPos val="nextTo"/>
        <c:crossAx val="107422464"/>
        <c:crosses val="autoZero"/>
        <c:auto val="1"/>
        <c:lblAlgn val="ctr"/>
        <c:lblOffset val="100"/>
      </c:catAx>
      <c:valAx>
        <c:axId val="10742246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416576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7.0599518810148934E-2"/>
          <c:y val="4.2141294838145556E-2"/>
          <c:w val="0.75056846019247592"/>
          <c:h val="0.85496979966111863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RdP Marjorie'!$B$12:$F$12</c:f>
              <c:numCache>
                <c:formatCode>General</c:formatCode>
                <c:ptCount val="5"/>
                <c:pt idx="0">
                  <c:v>17</c:v>
                </c:pt>
                <c:pt idx="1">
                  <c:v>1</c:v>
                </c:pt>
                <c:pt idx="2">
                  <c:v>5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</c:ser>
        <c:axId val="107445632"/>
        <c:axId val="107447424"/>
      </c:barChart>
      <c:catAx>
        <c:axId val="107445632"/>
        <c:scaling>
          <c:orientation val="minMax"/>
        </c:scaling>
        <c:axPos val="b"/>
        <c:tickLblPos val="nextTo"/>
        <c:crossAx val="107447424"/>
        <c:crosses val="autoZero"/>
        <c:auto val="1"/>
        <c:lblAlgn val="ctr"/>
        <c:lblOffset val="100"/>
      </c:catAx>
      <c:valAx>
        <c:axId val="10744742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445632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Marjorie'!$B$13:$F$13</c:f>
              <c:numCache>
                <c:formatCode>General</c:formatCode>
                <c:ptCount val="5"/>
                <c:pt idx="0">
                  <c:v>9</c:v>
                </c:pt>
                <c:pt idx="1">
                  <c:v>1</c:v>
                </c:pt>
                <c:pt idx="2">
                  <c:v>4</c:v>
                </c:pt>
                <c:pt idx="3">
                  <c:v>14</c:v>
                </c:pt>
                <c:pt idx="4">
                  <c:v>4</c:v>
                </c:pt>
              </c:numCache>
            </c:numRef>
          </c:val>
        </c:ser>
        <c:axId val="107474944"/>
        <c:axId val="107476480"/>
      </c:barChart>
      <c:catAx>
        <c:axId val="107474944"/>
        <c:scaling>
          <c:orientation val="minMax"/>
        </c:scaling>
        <c:axPos val="b"/>
        <c:tickLblPos val="nextTo"/>
        <c:crossAx val="107476480"/>
        <c:crosses val="autoZero"/>
        <c:auto val="1"/>
        <c:lblAlgn val="ctr"/>
        <c:lblOffset val="100"/>
      </c:catAx>
      <c:valAx>
        <c:axId val="107476480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474944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Marjorie'!$B$14:$F$14</c:f>
              <c:numCache>
                <c:formatCode>General</c:formatCode>
                <c:ptCount val="5"/>
                <c:pt idx="0">
                  <c:v>17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</c:ser>
        <c:axId val="107512192"/>
        <c:axId val="107513728"/>
      </c:barChart>
      <c:catAx>
        <c:axId val="107512192"/>
        <c:scaling>
          <c:orientation val="minMax"/>
        </c:scaling>
        <c:axPos val="b"/>
        <c:tickLblPos val="nextTo"/>
        <c:crossAx val="107513728"/>
        <c:crosses val="autoZero"/>
        <c:auto val="1"/>
        <c:lblAlgn val="ctr"/>
        <c:lblOffset val="100"/>
      </c:catAx>
      <c:valAx>
        <c:axId val="107513728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512192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Marjorie'!$B$15:$F$15</c:f>
              <c:numCache>
                <c:formatCode>General</c:formatCode>
                <c:ptCount val="5"/>
                <c:pt idx="0">
                  <c:v>8</c:v>
                </c:pt>
                <c:pt idx="1">
                  <c:v>5</c:v>
                </c:pt>
                <c:pt idx="2">
                  <c:v>6</c:v>
                </c:pt>
                <c:pt idx="3">
                  <c:v>12</c:v>
                </c:pt>
                <c:pt idx="4">
                  <c:v>5</c:v>
                </c:pt>
              </c:numCache>
            </c:numRef>
          </c:val>
        </c:ser>
        <c:axId val="107553536"/>
        <c:axId val="107555072"/>
      </c:barChart>
      <c:catAx>
        <c:axId val="107553536"/>
        <c:scaling>
          <c:orientation val="minMax"/>
        </c:scaling>
        <c:axPos val="b"/>
        <c:tickLblPos val="nextTo"/>
        <c:crossAx val="107555072"/>
        <c:crosses val="autoZero"/>
        <c:auto val="1"/>
        <c:lblAlgn val="ctr"/>
        <c:lblOffset val="100"/>
      </c:catAx>
      <c:valAx>
        <c:axId val="107555072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553536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dPt>
            <c:idx val="2"/>
            <c:spPr>
              <a:solidFill>
                <a:srgbClr val="FFC000"/>
              </a:solidFill>
            </c:spPr>
          </c:dPt>
          <c:dPt>
            <c:idx val="3"/>
            <c:spPr>
              <a:solidFill>
                <a:schemeClr val="accent3"/>
              </a:solidFill>
            </c:spPr>
          </c:dPt>
          <c:dPt>
            <c:idx val="4"/>
            <c:spPr>
              <a:solidFill>
                <a:schemeClr val="accent3"/>
              </a:solidFill>
            </c:spPr>
          </c:dPt>
          <c:val>
            <c:numRef>
              <c:f>'Exploitation RdP Anaïs'!$B$5:$F$5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78</c:v>
                </c:pt>
                <c:pt idx="3">
                  <c:v>30</c:v>
                </c:pt>
                <c:pt idx="4">
                  <c:v>4</c:v>
                </c:pt>
              </c:numCache>
            </c:numRef>
          </c:val>
        </c:ser>
        <c:axId val="76323840"/>
        <c:axId val="76325632"/>
      </c:barChart>
      <c:catAx>
        <c:axId val="76323840"/>
        <c:scaling>
          <c:orientation val="minMax"/>
        </c:scaling>
        <c:axPos val="b"/>
        <c:tickLblPos val="nextTo"/>
        <c:crossAx val="76325632"/>
        <c:crosses val="autoZero"/>
        <c:auto val="1"/>
        <c:lblAlgn val="ctr"/>
        <c:lblOffset val="100"/>
      </c:catAx>
      <c:valAx>
        <c:axId val="76325632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76323840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Marjorie'!$B$16:$F$16</c:f>
              <c:numCache>
                <c:formatCode>General</c:formatCode>
                <c:ptCount val="5"/>
                <c:pt idx="0">
                  <c:v>17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</c:ser>
        <c:axId val="107570304"/>
        <c:axId val="107571840"/>
      </c:barChart>
      <c:catAx>
        <c:axId val="107570304"/>
        <c:scaling>
          <c:orientation val="minMax"/>
        </c:scaling>
        <c:axPos val="b"/>
        <c:tickLblPos val="nextTo"/>
        <c:crossAx val="107571840"/>
        <c:crosses val="autoZero"/>
        <c:auto val="1"/>
        <c:lblAlgn val="ctr"/>
        <c:lblOffset val="100"/>
      </c:catAx>
      <c:valAx>
        <c:axId val="107571840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570304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Marjorie'!$B$16:$F$16</c:f>
              <c:numCache>
                <c:formatCode>General</c:formatCode>
                <c:ptCount val="5"/>
                <c:pt idx="0">
                  <c:v>17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</c:ser>
        <c:axId val="107587072"/>
        <c:axId val="107588608"/>
      </c:barChart>
      <c:catAx>
        <c:axId val="107587072"/>
        <c:scaling>
          <c:orientation val="minMax"/>
        </c:scaling>
        <c:axPos val="b"/>
        <c:tickLblPos val="nextTo"/>
        <c:crossAx val="107588608"/>
        <c:crosses val="autoZero"/>
        <c:auto val="1"/>
        <c:lblAlgn val="ctr"/>
        <c:lblOffset val="100"/>
      </c:catAx>
      <c:valAx>
        <c:axId val="107588608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587072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Marjorie'!$B$17:$F$17</c:f>
              <c:numCache>
                <c:formatCode>General</c:formatCode>
                <c:ptCount val="5"/>
                <c:pt idx="0">
                  <c:v>16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</c:ser>
        <c:axId val="107607936"/>
        <c:axId val="107609472"/>
      </c:barChart>
      <c:catAx>
        <c:axId val="107607936"/>
        <c:scaling>
          <c:orientation val="minMax"/>
        </c:scaling>
        <c:axPos val="b"/>
        <c:tickLblPos val="nextTo"/>
        <c:crossAx val="107609472"/>
        <c:crosses val="autoZero"/>
        <c:auto val="1"/>
        <c:lblAlgn val="ctr"/>
        <c:lblOffset val="100"/>
      </c:catAx>
      <c:valAx>
        <c:axId val="107609472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607936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Marjorie'!$B$18:$F$18</c:f>
              <c:numCache>
                <c:formatCode>General</c:formatCode>
                <c:ptCount val="5"/>
                <c:pt idx="0">
                  <c:v>11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</c:ser>
        <c:axId val="107636992"/>
        <c:axId val="107651072"/>
      </c:barChart>
      <c:catAx>
        <c:axId val="107636992"/>
        <c:scaling>
          <c:orientation val="minMax"/>
        </c:scaling>
        <c:axPos val="b"/>
        <c:tickLblPos val="nextTo"/>
        <c:crossAx val="107651072"/>
        <c:crosses val="autoZero"/>
        <c:auto val="1"/>
        <c:lblAlgn val="ctr"/>
        <c:lblOffset val="100"/>
      </c:catAx>
      <c:valAx>
        <c:axId val="107651072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636992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dPt>
            <c:idx val="2"/>
            <c:spPr>
              <a:solidFill>
                <a:srgbClr val="FFC000"/>
              </a:solidFill>
            </c:spPr>
          </c:dPt>
          <c:val>
            <c:numRef>
              <c:f>'Exploitation RdP Rémy'!$B$3:$F$3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74</c:v>
                </c:pt>
                <c:pt idx="3">
                  <c:v>24</c:v>
                </c:pt>
                <c:pt idx="4">
                  <c:v>11</c:v>
                </c:pt>
              </c:numCache>
            </c:numRef>
          </c:val>
        </c:ser>
        <c:axId val="107683200"/>
        <c:axId val="107709568"/>
      </c:barChart>
      <c:catAx>
        <c:axId val="107683200"/>
        <c:scaling>
          <c:orientation val="minMax"/>
        </c:scaling>
        <c:axPos val="b"/>
        <c:tickLblPos val="nextTo"/>
        <c:crossAx val="107709568"/>
        <c:crosses val="autoZero"/>
        <c:auto val="1"/>
        <c:lblAlgn val="ctr"/>
        <c:lblOffset val="100"/>
      </c:catAx>
      <c:valAx>
        <c:axId val="107709568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683200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3"/>
            <c:spPr>
              <a:solidFill>
                <a:srgbClr val="FFC000"/>
              </a:solidFill>
            </c:spPr>
          </c:dPt>
          <c:val>
            <c:numRef>
              <c:f>'Exploitation RdP Rémy'!$B$4:$F$4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88</c:v>
                </c:pt>
                <c:pt idx="4">
                  <c:v>11</c:v>
                </c:pt>
              </c:numCache>
            </c:numRef>
          </c:val>
        </c:ser>
        <c:axId val="72548736"/>
        <c:axId val="72550272"/>
      </c:barChart>
      <c:catAx>
        <c:axId val="72548736"/>
        <c:scaling>
          <c:orientation val="minMax"/>
        </c:scaling>
        <c:axPos val="b"/>
        <c:tickLblPos val="nextTo"/>
        <c:crossAx val="72550272"/>
        <c:crosses val="autoZero"/>
        <c:auto val="1"/>
        <c:lblAlgn val="ctr"/>
        <c:lblOffset val="100"/>
      </c:catAx>
      <c:valAx>
        <c:axId val="72550272"/>
        <c:scaling>
          <c:orientation val="minMax"/>
        </c:scaling>
        <c:axPos val="l"/>
        <c:majorGridlines/>
        <c:numFmt formatCode="General" sourceLinked="1"/>
        <c:tickLblPos val="nextTo"/>
        <c:crossAx val="72548736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2"/>
            </a:solidFill>
          </c:spPr>
          <c:dPt>
            <c:idx val="0"/>
          </c:dPt>
          <c:dPt>
            <c:idx val="1"/>
            <c:spPr>
              <a:solidFill>
                <a:srgbClr val="FFC000"/>
              </a:solidFill>
            </c:spPr>
          </c:dPt>
          <c:val>
            <c:numRef>
              <c:f>'Exploitation RdP Rémy'!$B$5:$F$5</c:f>
              <c:numCache>
                <c:formatCode>General</c:formatCode>
                <c:ptCount val="5"/>
                <c:pt idx="0">
                  <c:v>2</c:v>
                </c:pt>
                <c:pt idx="1">
                  <c:v>55</c:v>
                </c:pt>
                <c:pt idx="2">
                  <c:v>19</c:v>
                </c:pt>
                <c:pt idx="3">
                  <c:v>28</c:v>
                </c:pt>
                <c:pt idx="4">
                  <c:v>7</c:v>
                </c:pt>
              </c:numCache>
            </c:numRef>
          </c:val>
        </c:ser>
        <c:axId val="72566272"/>
        <c:axId val="72567808"/>
      </c:barChart>
      <c:catAx>
        <c:axId val="72566272"/>
        <c:scaling>
          <c:orientation val="minMax"/>
        </c:scaling>
        <c:axPos val="b"/>
        <c:tickLblPos val="nextTo"/>
        <c:crossAx val="72567808"/>
        <c:crosses val="autoZero"/>
        <c:auto val="1"/>
        <c:lblAlgn val="ctr"/>
        <c:lblOffset val="100"/>
      </c:catAx>
      <c:valAx>
        <c:axId val="72567808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72566272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3"/>
            <c:spPr>
              <a:solidFill>
                <a:srgbClr val="FFC000"/>
              </a:solidFill>
            </c:spPr>
          </c:dPt>
          <c:val>
            <c:numRef>
              <c:f>'Exploitation RdP Rémy'!$B$6:$F$6</c:f>
              <c:numCache>
                <c:formatCode>General</c:formatCode>
                <c:ptCount val="5"/>
                <c:pt idx="0">
                  <c:v>6</c:v>
                </c:pt>
                <c:pt idx="1">
                  <c:v>2</c:v>
                </c:pt>
                <c:pt idx="2">
                  <c:v>19</c:v>
                </c:pt>
                <c:pt idx="3">
                  <c:v>83</c:v>
                </c:pt>
                <c:pt idx="4">
                  <c:v>1</c:v>
                </c:pt>
              </c:numCache>
            </c:numRef>
          </c:val>
        </c:ser>
        <c:axId val="72599808"/>
        <c:axId val="72601600"/>
      </c:barChart>
      <c:catAx>
        <c:axId val="72599808"/>
        <c:scaling>
          <c:orientation val="minMax"/>
        </c:scaling>
        <c:axPos val="b"/>
        <c:tickLblPos val="nextTo"/>
        <c:crossAx val="72601600"/>
        <c:crosses val="autoZero"/>
        <c:auto val="1"/>
        <c:lblAlgn val="ctr"/>
        <c:lblOffset val="100"/>
      </c:catAx>
      <c:valAx>
        <c:axId val="72601600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72599808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2"/>
            <c:spPr>
              <a:solidFill>
                <a:srgbClr val="FFC000"/>
              </a:solidFill>
            </c:spPr>
          </c:dPt>
          <c:val>
            <c:numRef>
              <c:f>'Exploitation RdP Rémy'!$B$7:$F$7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78</c:v>
                </c:pt>
                <c:pt idx="3">
                  <c:v>24</c:v>
                </c:pt>
                <c:pt idx="4">
                  <c:v>4</c:v>
                </c:pt>
              </c:numCache>
            </c:numRef>
          </c:val>
        </c:ser>
        <c:axId val="72608768"/>
        <c:axId val="72622848"/>
      </c:barChart>
      <c:catAx>
        <c:axId val="72608768"/>
        <c:scaling>
          <c:orientation val="minMax"/>
        </c:scaling>
        <c:axPos val="b"/>
        <c:tickLblPos val="nextTo"/>
        <c:crossAx val="72622848"/>
        <c:crosses val="autoZero"/>
        <c:auto val="1"/>
        <c:lblAlgn val="ctr"/>
        <c:lblOffset val="100"/>
      </c:catAx>
      <c:valAx>
        <c:axId val="72622848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72608768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2"/>
            </a:solidFill>
          </c:spPr>
          <c:dPt>
            <c:idx val="4"/>
            <c:spPr>
              <a:solidFill>
                <a:srgbClr val="FFC000"/>
              </a:solidFill>
            </c:spPr>
          </c:dPt>
          <c:val>
            <c:numRef>
              <c:f>'Exploitation RdP Rémy'!$B$8:$F$8</c:f>
              <c:numCache>
                <c:formatCode>General</c:formatCode>
                <c:ptCount val="5"/>
                <c:pt idx="0">
                  <c:v>8</c:v>
                </c:pt>
                <c:pt idx="1">
                  <c:v>10</c:v>
                </c:pt>
                <c:pt idx="2">
                  <c:v>16</c:v>
                </c:pt>
                <c:pt idx="3">
                  <c:v>17</c:v>
                </c:pt>
                <c:pt idx="4">
                  <c:v>58</c:v>
                </c:pt>
              </c:numCache>
            </c:numRef>
          </c:val>
        </c:ser>
        <c:axId val="72658944"/>
        <c:axId val="72660480"/>
      </c:barChart>
      <c:catAx>
        <c:axId val="72658944"/>
        <c:scaling>
          <c:orientation val="minMax"/>
        </c:scaling>
        <c:axPos val="b"/>
        <c:tickLblPos val="nextTo"/>
        <c:crossAx val="72660480"/>
        <c:crosses val="autoZero"/>
        <c:auto val="1"/>
        <c:lblAlgn val="ctr"/>
        <c:lblOffset val="100"/>
      </c:catAx>
      <c:valAx>
        <c:axId val="72660480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72658944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2"/>
            </a:solidFill>
          </c:spPr>
          <c:val>
            <c:numRef>
              <c:f>'Exploitation RdP Anaïs'!$B$6:$F$6</c:f>
              <c:numCache>
                <c:formatCode>General</c:formatCode>
                <c:ptCount val="5"/>
                <c:pt idx="0">
                  <c:v>19</c:v>
                </c:pt>
                <c:pt idx="1">
                  <c:v>8</c:v>
                </c:pt>
                <c:pt idx="2">
                  <c:v>28</c:v>
                </c:pt>
                <c:pt idx="3">
                  <c:v>24</c:v>
                </c:pt>
                <c:pt idx="4">
                  <c:v>2</c:v>
                </c:pt>
              </c:numCache>
            </c:numRef>
          </c:val>
        </c:ser>
        <c:axId val="76336512"/>
        <c:axId val="76346496"/>
      </c:barChart>
      <c:catAx>
        <c:axId val="76336512"/>
        <c:scaling>
          <c:orientation val="minMax"/>
        </c:scaling>
        <c:axPos val="b"/>
        <c:tickLblPos val="nextTo"/>
        <c:crossAx val="76346496"/>
        <c:crosses val="autoZero"/>
        <c:auto val="1"/>
        <c:lblAlgn val="ctr"/>
        <c:lblOffset val="100"/>
      </c:catAx>
      <c:valAx>
        <c:axId val="76346496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76336512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Rémy'!$B$9:$F$9</c:f>
              <c:numCache>
                <c:formatCode>General</c:formatCode>
                <c:ptCount val="5"/>
                <c:pt idx="0">
                  <c:v>13</c:v>
                </c:pt>
                <c:pt idx="1">
                  <c:v>2</c:v>
                </c:pt>
                <c:pt idx="2">
                  <c:v>6</c:v>
                </c:pt>
                <c:pt idx="3">
                  <c:v>15</c:v>
                </c:pt>
                <c:pt idx="4">
                  <c:v>3</c:v>
                </c:pt>
              </c:numCache>
            </c:numRef>
          </c:val>
        </c:ser>
        <c:axId val="107741568"/>
        <c:axId val="107743104"/>
      </c:barChart>
      <c:catAx>
        <c:axId val="107741568"/>
        <c:scaling>
          <c:orientation val="minMax"/>
        </c:scaling>
        <c:axPos val="b"/>
        <c:tickLblPos val="nextTo"/>
        <c:crossAx val="107743104"/>
        <c:crosses val="autoZero"/>
        <c:auto val="1"/>
        <c:lblAlgn val="ctr"/>
        <c:lblOffset val="100"/>
      </c:catAx>
      <c:valAx>
        <c:axId val="10774310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741568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Rémy'!$B$10:$F$10</c:f>
              <c:numCache>
                <c:formatCode>General</c:formatCode>
                <c:ptCount val="5"/>
                <c:pt idx="0">
                  <c:v>11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1</c:v>
                </c:pt>
              </c:numCache>
            </c:numRef>
          </c:val>
        </c:ser>
        <c:axId val="107766528"/>
        <c:axId val="107768064"/>
      </c:barChart>
      <c:catAx>
        <c:axId val="107766528"/>
        <c:scaling>
          <c:orientation val="minMax"/>
        </c:scaling>
        <c:axPos val="b"/>
        <c:tickLblPos val="nextTo"/>
        <c:crossAx val="107768064"/>
        <c:crosses val="autoZero"/>
        <c:auto val="1"/>
        <c:lblAlgn val="ctr"/>
        <c:lblOffset val="100"/>
      </c:catAx>
      <c:valAx>
        <c:axId val="10776806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766528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Rémy'!$B$11:$F$11</c:f>
              <c:numCache>
                <c:formatCode>General</c:formatCode>
                <c:ptCount val="5"/>
                <c:pt idx="0">
                  <c:v>9</c:v>
                </c:pt>
                <c:pt idx="1">
                  <c:v>0</c:v>
                </c:pt>
                <c:pt idx="2">
                  <c:v>7</c:v>
                </c:pt>
                <c:pt idx="3">
                  <c:v>12</c:v>
                </c:pt>
                <c:pt idx="4">
                  <c:v>9</c:v>
                </c:pt>
              </c:numCache>
            </c:numRef>
          </c:val>
        </c:ser>
        <c:axId val="107799680"/>
        <c:axId val="107801216"/>
      </c:barChart>
      <c:catAx>
        <c:axId val="107799680"/>
        <c:scaling>
          <c:orientation val="minMax"/>
        </c:scaling>
        <c:axPos val="b"/>
        <c:tickLblPos val="nextTo"/>
        <c:crossAx val="107801216"/>
        <c:crosses val="autoZero"/>
        <c:auto val="1"/>
        <c:lblAlgn val="ctr"/>
        <c:lblOffset val="100"/>
      </c:catAx>
      <c:valAx>
        <c:axId val="107801216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799680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7.0599518810148934E-2"/>
          <c:y val="4.214129483814559E-2"/>
          <c:w val="0.75056846019247592"/>
          <c:h val="0.79822506561679785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RdP Rémy'!$B$12:$F$12</c:f>
              <c:numCache>
                <c:formatCode>General</c:formatCode>
                <c:ptCount val="5"/>
                <c:pt idx="0">
                  <c:v>12</c:v>
                </c:pt>
                <c:pt idx="1">
                  <c:v>1</c:v>
                </c:pt>
                <c:pt idx="2">
                  <c:v>6</c:v>
                </c:pt>
                <c:pt idx="3">
                  <c:v>9</c:v>
                </c:pt>
                <c:pt idx="4">
                  <c:v>2</c:v>
                </c:pt>
              </c:numCache>
            </c:numRef>
          </c:val>
        </c:ser>
        <c:axId val="72697344"/>
        <c:axId val="72698880"/>
      </c:barChart>
      <c:catAx>
        <c:axId val="72697344"/>
        <c:scaling>
          <c:orientation val="minMax"/>
        </c:scaling>
        <c:axPos val="b"/>
        <c:tickLblPos val="nextTo"/>
        <c:crossAx val="72698880"/>
        <c:crosses val="autoZero"/>
        <c:auto val="1"/>
        <c:lblAlgn val="ctr"/>
        <c:lblOffset val="100"/>
      </c:catAx>
      <c:valAx>
        <c:axId val="72698880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72697344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Rémy'!$B$13:$F$13</c:f>
              <c:numCache>
                <c:formatCode>General</c:formatCode>
                <c:ptCount val="5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18</c:v>
                </c:pt>
                <c:pt idx="4">
                  <c:v>2</c:v>
                </c:pt>
              </c:numCache>
            </c:numRef>
          </c:val>
        </c:ser>
        <c:axId val="72718208"/>
        <c:axId val="72719744"/>
      </c:barChart>
      <c:catAx>
        <c:axId val="72718208"/>
        <c:scaling>
          <c:orientation val="minMax"/>
        </c:scaling>
        <c:axPos val="b"/>
        <c:tickLblPos val="nextTo"/>
        <c:crossAx val="72719744"/>
        <c:crosses val="autoZero"/>
        <c:auto val="1"/>
        <c:lblAlgn val="ctr"/>
        <c:lblOffset val="100"/>
      </c:catAx>
      <c:valAx>
        <c:axId val="7271974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72718208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Rémy'!$B$14:$F$14</c:f>
              <c:numCache>
                <c:formatCode>General</c:formatCode>
                <c:ptCount val="5"/>
                <c:pt idx="0">
                  <c:v>11</c:v>
                </c:pt>
                <c:pt idx="1">
                  <c:v>3</c:v>
                </c:pt>
                <c:pt idx="2">
                  <c:v>11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</c:ser>
        <c:axId val="72743168"/>
        <c:axId val="72749056"/>
      </c:barChart>
      <c:catAx>
        <c:axId val="72743168"/>
        <c:scaling>
          <c:orientation val="minMax"/>
        </c:scaling>
        <c:axPos val="b"/>
        <c:tickLblPos val="nextTo"/>
        <c:crossAx val="72749056"/>
        <c:crosses val="autoZero"/>
        <c:auto val="1"/>
        <c:lblAlgn val="ctr"/>
        <c:lblOffset val="100"/>
      </c:catAx>
      <c:valAx>
        <c:axId val="72749056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72743168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Rémy'!$B$15:$F$15</c:f>
              <c:numCache>
                <c:formatCode>General</c:formatCode>
                <c:ptCount val="5"/>
                <c:pt idx="0">
                  <c:v>5</c:v>
                </c:pt>
                <c:pt idx="1">
                  <c:v>3</c:v>
                </c:pt>
                <c:pt idx="2">
                  <c:v>8</c:v>
                </c:pt>
                <c:pt idx="3">
                  <c:v>12</c:v>
                </c:pt>
                <c:pt idx="4">
                  <c:v>7</c:v>
                </c:pt>
              </c:numCache>
            </c:numRef>
          </c:val>
        </c:ser>
        <c:axId val="72755840"/>
        <c:axId val="72786304"/>
      </c:barChart>
      <c:catAx>
        <c:axId val="72755840"/>
        <c:scaling>
          <c:orientation val="minMax"/>
        </c:scaling>
        <c:axPos val="b"/>
        <c:tickLblPos val="nextTo"/>
        <c:crossAx val="72786304"/>
        <c:crosses val="autoZero"/>
        <c:auto val="1"/>
        <c:lblAlgn val="ctr"/>
        <c:lblOffset val="100"/>
      </c:catAx>
      <c:valAx>
        <c:axId val="7278630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72755840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Rémy'!$B$16:$F$16</c:f>
              <c:numCache>
                <c:formatCode>General</c:formatCode>
                <c:ptCount val="5"/>
                <c:pt idx="0">
                  <c:v>14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axId val="72797184"/>
        <c:axId val="107811584"/>
      </c:barChart>
      <c:catAx>
        <c:axId val="72797184"/>
        <c:scaling>
          <c:orientation val="minMax"/>
        </c:scaling>
        <c:axPos val="b"/>
        <c:tickLblPos val="nextTo"/>
        <c:crossAx val="107811584"/>
        <c:crosses val="autoZero"/>
        <c:auto val="1"/>
        <c:lblAlgn val="ctr"/>
        <c:lblOffset val="100"/>
      </c:catAx>
      <c:valAx>
        <c:axId val="10781158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72797184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Rémy'!$B$16:$F$16</c:f>
              <c:numCache>
                <c:formatCode>General</c:formatCode>
                <c:ptCount val="5"/>
                <c:pt idx="0">
                  <c:v>14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axId val="107822464"/>
        <c:axId val="107836544"/>
      </c:barChart>
      <c:catAx>
        <c:axId val="107822464"/>
        <c:scaling>
          <c:orientation val="minMax"/>
        </c:scaling>
        <c:axPos val="b"/>
        <c:tickLblPos val="nextTo"/>
        <c:crossAx val="107836544"/>
        <c:crosses val="autoZero"/>
        <c:auto val="1"/>
        <c:lblAlgn val="ctr"/>
        <c:lblOffset val="100"/>
      </c:catAx>
      <c:valAx>
        <c:axId val="10783654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822464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Rémy'!$B$17:$F$17</c:f>
              <c:numCache>
                <c:formatCode>General</c:formatCode>
                <c:ptCount val="5"/>
                <c:pt idx="0">
                  <c:v>16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</c:ser>
        <c:axId val="107851776"/>
        <c:axId val="107853312"/>
      </c:barChart>
      <c:catAx>
        <c:axId val="107851776"/>
        <c:scaling>
          <c:orientation val="minMax"/>
        </c:scaling>
        <c:axPos val="b"/>
        <c:tickLblPos val="nextTo"/>
        <c:crossAx val="107853312"/>
        <c:crosses val="autoZero"/>
        <c:auto val="1"/>
        <c:lblAlgn val="ctr"/>
        <c:lblOffset val="100"/>
      </c:catAx>
      <c:valAx>
        <c:axId val="107853312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851776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dPt>
            <c:idx val="2"/>
            <c:spPr>
              <a:solidFill>
                <a:schemeClr val="accent2"/>
              </a:solidFill>
            </c:spPr>
          </c:dPt>
          <c:dPt>
            <c:idx val="3"/>
            <c:spPr>
              <a:solidFill>
                <a:schemeClr val="accent2"/>
              </a:solidFill>
            </c:spPr>
          </c:dPt>
          <c:dPt>
            <c:idx val="4"/>
            <c:spPr>
              <a:solidFill>
                <a:srgbClr val="FFC000"/>
              </a:solidFill>
            </c:spPr>
          </c:dPt>
          <c:val>
            <c:numRef>
              <c:f>'Exploitation RdP Anaïs'!$B$7:$F$7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10</c:v>
                </c:pt>
                <c:pt idx="3">
                  <c:v>38</c:v>
                </c:pt>
                <c:pt idx="4">
                  <c:v>63</c:v>
                </c:pt>
              </c:numCache>
            </c:numRef>
          </c:val>
        </c:ser>
        <c:axId val="78206848"/>
        <c:axId val="78208384"/>
      </c:barChart>
      <c:catAx>
        <c:axId val="78206848"/>
        <c:scaling>
          <c:orientation val="minMax"/>
        </c:scaling>
        <c:axPos val="b"/>
        <c:tickLblPos val="nextTo"/>
        <c:crossAx val="78208384"/>
        <c:crosses val="autoZero"/>
        <c:auto val="1"/>
        <c:lblAlgn val="ctr"/>
        <c:lblOffset val="100"/>
      </c:catAx>
      <c:valAx>
        <c:axId val="78208384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78206848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Rémy'!$B$18:$F$18</c:f>
              <c:numCache>
                <c:formatCode>General</c:formatCode>
                <c:ptCount val="5"/>
                <c:pt idx="0">
                  <c:v>10</c:v>
                </c:pt>
                <c:pt idx="1">
                  <c:v>5</c:v>
                </c:pt>
                <c:pt idx="2">
                  <c:v>5</c:v>
                </c:pt>
                <c:pt idx="3">
                  <c:v>11</c:v>
                </c:pt>
                <c:pt idx="4">
                  <c:v>1</c:v>
                </c:pt>
              </c:numCache>
            </c:numRef>
          </c:val>
        </c:ser>
        <c:axId val="107884928"/>
        <c:axId val="107886464"/>
      </c:barChart>
      <c:catAx>
        <c:axId val="107884928"/>
        <c:scaling>
          <c:orientation val="minMax"/>
        </c:scaling>
        <c:axPos val="b"/>
        <c:tickLblPos val="nextTo"/>
        <c:crossAx val="107886464"/>
        <c:crosses val="autoZero"/>
        <c:auto val="1"/>
        <c:lblAlgn val="ctr"/>
        <c:lblOffset val="100"/>
      </c:catAx>
      <c:valAx>
        <c:axId val="107886464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107884928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331096613146423"/>
          <c:y val="5.3354351874905892E-2"/>
          <c:w val="0.71668903386853944"/>
          <c:h val="0.79055535416570488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val>
            <c:numRef>
              <c:f>'Exploitation Soutenance'!$B$3:$F$3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22</c:v>
                </c:pt>
                <c:pt idx="3">
                  <c:v>50</c:v>
                </c:pt>
                <c:pt idx="4">
                  <c:v>17</c:v>
                </c:pt>
              </c:numCache>
            </c:numRef>
          </c:val>
        </c:ser>
        <c:axId val="107984000"/>
        <c:axId val="107985536"/>
      </c:barChart>
      <c:catAx>
        <c:axId val="107984000"/>
        <c:scaling>
          <c:orientation val="minMax"/>
        </c:scaling>
        <c:axPos val="b"/>
        <c:tickLblPos val="nextTo"/>
        <c:crossAx val="107985536"/>
        <c:crosses val="autoZero"/>
        <c:auto val="1"/>
        <c:lblAlgn val="ctr"/>
        <c:lblOffset val="100"/>
      </c:catAx>
      <c:valAx>
        <c:axId val="107985536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07984000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51941254327201"/>
          <c:y val="5.3354351874905892E-2"/>
          <c:w val="0.71480587456728184"/>
          <c:h val="0.79055535416570488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Soutenance'!$B$4:$F$4</c:f>
              <c:numCache>
                <c:formatCode>General</c:formatCode>
                <c:ptCount val="5"/>
                <c:pt idx="0">
                  <c:v>19</c:v>
                </c:pt>
                <c:pt idx="1">
                  <c:v>24</c:v>
                </c:pt>
                <c:pt idx="2">
                  <c:v>33</c:v>
                </c:pt>
                <c:pt idx="3">
                  <c:v>23</c:v>
                </c:pt>
                <c:pt idx="4">
                  <c:v>3</c:v>
                </c:pt>
              </c:numCache>
            </c:numRef>
          </c:val>
        </c:ser>
        <c:axId val="108000768"/>
        <c:axId val="108002304"/>
      </c:barChart>
      <c:catAx>
        <c:axId val="108000768"/>
        <c:scaling>
          <c:orientation val="minMax"/>
        </c:scaling>
        <c:axPos val="b"/>
        <c:tickLblPos val="nextTo"/>
        <c:crossAx val="108002304"/>
        <c:crosses val="autoZero"/>
        <c:auto val="1"/>
        <c:lblAlgn val="ctr"/>
        <c:lblOffset val="100"/>
      </c:catAx>
      <c:valAx>
        <c:axId val="108002304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08000768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477116830984489"/>
          <c:y val="5.3354351874905892E-2"/>
          <c:w val="0.71522883169015794"/>
          <c:h val="0.79055535416570488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val>
            <c:numRef>
              <c:f>'Exploitation Soutenance'!$B$5:$F$5</c:f>
              <c:numCache>
                <c:formatCode>General</c:formatCode>
                <c:ptCount val="5"/>
                <c:pt idx="0">
                  <c:v>9</c:v>
                </c:pt>
                <c:pt idx="1">
                  <c:v>2</c:v>
                </c:pt>
                <c:pt idx="2">
                  <c:v>20</c:v>
                </c:pt>
                <c:pt idx="3">
                  <c:v>54</c:v>
                </c:pt>
                <c:pt idx="4">
                  <c:v>18</c:v>
                </c:pt>
              </c:numCache>
            </c:numRef>
          </c:val>
        </c:ser>
        <c:axId val="108103552"/>
        <c:axId val="108105088"/>
      </c:barChart>
      <c:catAx>
        <c:axId val="108103552"/>
        <c:scaling>
          <c:orientation val="minMax"/>
        </c:scaling>
        <c:axPos val="b"/>
        <c:tickLblPos val="nextTo"/>
        <c:crossAx val="108105088"/>
        <c:crosses val="autoZero"/>
        <c:auto val="1"/>
        <c:lblAlgn val="ctr"/>
        <c:lblOffset val="100"/>
      </c:catAx>
      <c:valAx>
        <c:axId val="108105088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08103552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9467652144381801"/>
          <c:y val="5.3472678882535533E-2"/>
          <c:w val="0.70532347855618405"/>
          <c:h val="0.79009085675669033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Soutenance'!$B$6:$F$6</c:f>
              <c:numCache>
                <c:formatCode>General</c:formatCode>
                <c:ptCount val="5"/>
                <c:pt idx="0">
                  <c:v>13</c:v>
                </c:pt>
                <c:pt idx="1">
                  <c:v>3</c:v>
                </c:pt>
                <c:pt idx="2">
                  <c:v>27</c:v>
                </c:pt>
                <c:pt idx="3">
                  <c:v>45</c:v>
                </c:pt>
                <c:pt idx="4">
                  <c:v>13</c:v>
                </c:pt>
              </c:numCache>
            </c:numRef>
          </c:val>
        </c:ser>
        <c:axId val="108128512"/>
        <c:axId val="108130304"/>
      </c:barChart>
      <c:catAx>
        <c:axId val="108128512"/>
        <c:scaling>
          <c:orientation val="minMax"/>
        </c:scaling>
        <c:axPos val="b"/>
        <c:tickLblPos val="nextTo"/>
        <c:crossAx val="108130304"/>
        <c:crosses val="autoZero"/>
        <c:auto val="1"/>
        <c:lblAlgn val="ctr"/>
        <c:lblOffset val="100"/>
      </c:catAx>
      <c:valAx>
        <c:axId val="108130304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08128512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36867704001626345"/>
          <c:y val="5.3946988844227092E-2"/>
          <c:w val="0.63132295998373655"/>
          <c:h val="0.78822893399966487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val>
            <c:numRef>
              <c:f>'Exploitation Soutenance'!$B$7:$F$7</c:f>
              <c:numCache>
                <c:formatCode>General</c:formatCode>
                <c:ptCount val="5"/>
                <c:pt idx="0">
                  <c:v>23</c:v>
                </c:pt>
                <c:pt idx="1">
                  <c:v>15</c:v>
                </c:pt>
                <c:pt idx="2">
                  <c:v>18</c:v>
                </c:pt>
                <c:pt idx="3">
                  <c:v>33</c:v>
                </c:pt>
                <c:pt idx="4">
                  <c:v>12</c:v>
                </c:pt>
              </c:numCache>
            </c:numRef>
          </c:val>
        </c:ser>
        <c:axId val="108210816"/>
        <c:axId val="108212608"/>
      </c:barChart>
      <c:catAx>
        <c:axId val="108210816"/>
        <c:scaling>
          <c:orientation val="minMax"/>
        </c:scaling>
        <c:axPos val="b"/>
        <c:tickLblPos val="nextTo"/>
        <c:crossAx val="108212608"/>
        <c:crosses val="autoZero"/>
        <c:auto val="1"/>
        <c:lblAlgn val="ctr"/>
        <c:lblOffset val="100"/>
      </c:catAx>
      <c:valAx>
        <c:axId val="108212608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08210816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00642068501768"/>
          <c:y val="5.3354351874905892E-2"/>
          <c:w val="0.71993579314982492"/>
          <c:h val="0.79055535416570488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Soutenance'!$B$8:$F$8</c:f>
              <c:numCache>
                <c:formatCode>General</c:formatCode>
                <c:ptCount val="5"/>
                <c:pt idx="0">
                  <c:v>16</c:v>
                </c:pt>
                <c:pt idx="1">
                  <c:v>9</c:v>
                </c:pt>
                <c:pt idx="2">
                  <c:v>22</c:v>
                </c:pt>
                <c:pt idx="3">
                  <c:v>38</c:v>
                </c:pt>
                <c:pt idx="4">
                  <c:v>14</c:v>
                </c:pt>
              </c:numCache>
            </c:numRef>
          </c:val>
        </c:ser>
        <c:axId val="108231680"/>
        <c:axId val="108237568"/>
      </c:barChart>
      <c:catAx>
        <c:axId val="108231680"/>
        <c:scaling>
          <c:orientation val="minMax"/>
        </c:scaling>
        <c:axPos val="b"/>
        <c:tickLblPos val="nextTo"/>
        <c:crossAx val="108237568"/>
        <c:crosses val="autoZero"/>
        <c:auto val="1"/>
        <c:lblAlgn val="ctr"/>
        <c:lblOffset val="100"/>
      </c:catAx>
      <c:valAx>
        <c:axId val="108237568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08231680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963931142904331"/>
          <c:y val="5.3472678882535533E-2"/>
          <c:w val="0.71036068857095658"/>
          <c:h val="0.79009085675669033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Soutenance'!$B$9:$F$9</c:f>
              <c:numCache>
                <c:formatCode>General</c:formatCode>
                <c:ptCount val="5"/>
                <c:pt idx="0">
                  <c:v>37</c:v>
                </c:pt>
                <c:pt idx="1">
                  <c:v>31</c:v>
                </c:pt>
                <c:pt idx="2">
                  <c:v>18</c:v>
                </c:pt>
                <c:pt idx="3">
                  <c:v>8</c:v>
                </c:pt>
                <c:pt idx="4">
                  <c:v>7</c:v>
                </c:pt>
              </c:numCache>
            </c:numRef>
          </c:val>
        </c:ser>
        <c:axId val="108248448"/>
        <c:axId val="112010368"/>
      </c:barChart>
      <c:catAx>
        <c:axId val="108248448"/>
        <c:scaling>
          <c:orientation val="minMax"/>
        </c:scaling>
        <c:axPos val="b"/>
        <c:tickLblPos val="nextTo"/>
        <c:crossAx val="112010368"/>
        <c:crosses val="autoZero"/>
        <c:auto val="1"/>
        <c:lblAlgn val="ctr"/>
        <c:lblOffset val="100"/>
      </c:catAx>
      <c:valAx>
        <c:axId val="112010368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08248448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9467652144381801"/>
          <c:y val="5.3591552266795447E-2"/>
          <c:w val="0.70532347855618405"/>
          <c:h val="0.78962421452432285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Soutenance'!$B$10:$F$10</c:f>
              <c:numCache>
                <c:formatCode>General</c:formatCode>
                <c:ptCount val="5"/>
                <c:pt idx="0">
                  <c:v>49</c:v>
                </c:pt>
                <c:pt idx="1">
                  <c:v>39</c:v>
                </c:pt>
                <c:pt idx="2">
                  <c:v>12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</c:ser>
        <c:axId val="112025600"/>
        <c:axId val="112027136"/>
      </c:barChart>
      <c:catAx>
        <c:axId val="112025600"/>
        <c:scaling>
          <c:orientation val="minMax"/>
        </c:scaling>
        <c:axPos val="b"/>
        <c:tickLblPos val="nextTo"/>
        <c:crossAx val="112027136"/>
        <c:crosses val="autoZero"/>
        <c:auto val="1"/>
        <c:lblAlgn val="ctr"/>
        <c:lblOffset val="100"/>
      </c:catAx>
      <c:valAx>
        <c:axId val="112027136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025600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7.0599518810148934E-2"/>
          <c:y val="4.2141294838145618E-2"/>
          <c:w val="0.75056846019247592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val>
            <c:numRef>
              <c:f>'Exploitation Soutenance'!$B$12:$F$12</c:f>
              <c:numCache>
                <c:formatCode>General</c:formatCode>
                <c:ptCount val="5"/>
                <c:pt idx="0">
                  <c:v>48</c:v>
                </c:pt>
                <c:pt idx="1">
                  <c:v>20</c:v>
                </c:pt>
                <c:pt idx="2">
                  <c:v>25</c:v>
                </c:pt>
                <c:pt idx="3">
                  <c:v>8</c:v>
                </c:pt>
                <c:pt idx="4">
                  <c:v>0</c:v>
                </c:pt>
              </c:numCache>
            </c:numRef>
          </c:val>
        </c:ser>
        <c:axId val="112054656"/>
        <c:axId val="112056192"/>
      </c:barChart>
      <c:catAx>
        <c:axId val="112054656"/>
        <c:scaling>
          <c:orientation val="minMax"/>
        </c:scaling>
        <c:axPos val="b"/>
        <c:tickLblPos val="nextTo"/>
        <c:crossAx val="112056192"/>
        <c:crosses val="autoZero"/>
        <c:auto val="1"/>
        <c:lblAlgn val="ctr"/>
        <c:lblOffset val="100"/>
      </c:catAx>
      <c:valAx>
        <c:axId val="112056192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054656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dPt>
            <c:idx val="3"/>
            <c:spPr>
              <a:solidFill>
                <a:srgbClr val="FFC000"/>
              </a:solidFill>
            </c:spPr>
          </c:dPt>
          <c:val>
            <c:numRef>
              <c:f>'Exploitation RdP Anaïs'!$B$8:$F$8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9</c:v>
                </c:pt>
                <c:pt idx="3">
                  <c:v>76</c:v>
                </c:pt>
                <c:pt idx="4">
                  <c:v>8</c:v>
                </c:pt>
              </c:numCache>
            </c:numRef>
          </c:val>
        </c:ser>
        <c:axId val="78236288"/>
        <c:axId val="78242176"/>
      </c:barChart>
      <c:catAx>
        <c:axId val="78236288"/>
        <c:scaling>
          <c:orientation val="minMax"/>
        </c:scaling>
        <c:axPos val="b"/>
        <c:tickLblPos val="nextTo"/>
        <c:crossAx val="78242176"/>
        <c:crosses val="autoZero"/>
        <c:auto val="1"/>
        <c:lblAlgn val="ctr"/>
        <c:lblOffset val="100"/>
      </c:catAx>
      <c:valAx>
        <c:axId val="78242176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78236288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Soutenance'!$B$13:$F$13</c:f>
              <c:numCache>
                <c:formatCode>General</c:formatCode>
                <c:ptCount val="5"/>
                <c:pt idx="0">
                  <c:v>54</c:v>
                </c:pt>
                <c:pt idx="1">
                  <c:v>29</c:v>
                </c:pt>
                <c:pt idx="2">
                  <c:v>7</c:v>
                </c:pt>
                <c:pt idx="3">
                  <c:v>7</c:v>
                </c:pt>
                <c:pt idx="4">
                  <c:v>2</c:v>
                </c:pt>
              </c:numCache>
            </c:numRef>
          </c:val>
        </c:ser>
        <c:axId val="112087808"/>
        <c:axId val="112089344"/>
      </c:barChart>
      <c:catAx>
        <c:axId val="112087808"/>
        <c:scaling>
          <c:orientation val="minMax"/>
        </c:scaling>
        <c:axPos val="b"/>
        <c:tickLblPos val="nextTo"/>
        <c:crossAx val="112089344"/>
        <c:crosses val="autoZero"/>
        <c:auto val="1"/>
        <c:lblAlgn val="ctr"/>
        <c:lblOffset val="100"/>
      </c:catAx>
      <c:valAx>
        <c:axId val="112089344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087808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val>
            <c:numRef>
              <c:f>'Exploitation Soutenance'!$B$14:$F$14</c:f>
              <c:numCache>
                <c:formatCode>General</c:formatCode>
                <c:ptCount val="5"/>
                <c:pt idx="0">
                  <c:v>61</c:v>
                </c:pt>
                <c:pt idx="1">
                  <c:v>17</c:v>
                </c:pt>
                <c:pt idx="2">
                  <c:v>16</c:v>
                </c:pt>
                <c:pt idx="3">
                  <c:v>6</c:v>
                </c:pt>
                <c:pt idx="4">
                  <c:v>1</c:v>
                </c:pt>
              </c:numCache>
            </c:numRef>
          </c:val>
        </c:ser>
        <c:axId val="112108672"/>
        <c:axId val="112110208"/>
      </c:barChart>
      <c:catAx>
        <c:axId val="112108672"/>
        <c:scaling>
          <c:orientation val="minMax"/>
        </c:scaling>
        <c:axPos val="b"/>
        <c:tickLblPos val="nextTo"/>
        <c:crossAx val="112110208"/>
        <c:crosses val="autoZero"/>
        <c:auto val="1"/>
        <c:lblAlgn val="ctr"/>
        <c:lblOffset val="100"/>
      </c:catAx>
      <c:valAx>
        <c:axId val="112110208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108672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718448329552138"/>
          <c:y val="7.2108035738485773E-2"/>
          <c:w val="0.71281551670448162"/>
          <c:h val="0.71693701682548272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2"/>
            </a:solidFill>
          </c:spPr>
          <c:val>
            <c:numRef>
              <c:f>'Exploitation Soutenance'!$B$15:$F$15</c:f>
              <c:numCache>
                <c:formatCode>General</c:formatCode>
                <c:ptCount val="5"/>
                <c:pt idx="0">
                  <c:v>28</c:v>
                </c:pt>
                <c:pt idx="1">
                  <c:v>28</c:v>
                </c:pt>
                <c:pt idx="2">
                  <c:v>22</c:v>
                </c:pt>
                <c:pt idx="3">
                  <c:v>19</c:v>
                </c:pt>
                <c:pt idx="4">
                  <c:v>5</c:v>
                </c:pt>
              </c:numCache>
            </c:numRef>
          </c:val>
        </c:ser>
        <c:axId val="112129536"/>
        <c:axId val="112131072"/>
      </c:barChart>
      <c:catAx>
        <c:axId val="112129536"/>
        <c:scaling>
          <c:orientation val="minMax"/>
        </c:scaling>
        <c:axPos val="b"/>
        <c:tickLblPos val="nextTo"/>
        <c:crossAx val="112131072"/>
        <c:crosses val="autoZero"/>
        <c:auto val="1"/>
        <c:lblAlgn val="ctr"/>
        <c:lblOffset val="100"/>
      </c:catAx>
      <c:valAx>
        <c:axId val="112131072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129536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3557406639959495"/>
          <c:y val="4.775277283887918E-2"/>
          <c:w val="0.64425933600405416"/>
          <c:h val="0.81254457708915462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val>
            <c:numRef>
              <c:f>'Exploitation Soutenance'!$B$16:$F$16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10</c:v>
                </c:pt>
                <c:pt idx="3">
                  <c:v>25</c:v>
                </c:pt>
                <c:pt idx="4">
                  <c:v>58</c:v>
                </c:pt>
              </c:numCache>
            </c:numRef>
          </c:val>
        </c:ser>
        <c:axId val="112142208"/>
        <c:axId val="112143744"/>
      </c:barChart>
      <c:catAx>
        <c:axId val="112142208"/>
        <c:scaling>
          <c:orientation val="minMax"/>
        </c:scaling>
        <c:axPos val="b"/>
        <c:tickLblPos val="nextTo"/>
        <c:crossAx val="112143744"/>
        <c:crosses val="autoZero"/>
        <c:auto val="1"/>
        <c:lblAlgn val="ctr"/>
        <c:lblOffset val="100"/>
      </c:catAx>
      <c:valAx>
        <c:axId val="112143744"/>
        <c:scaling>
          <c:orientation val="minMax"/>
          <c:max val="60"/>
          <c:min val="0"/>
        </c:scaling>
        <c:axPos val="l"/>
        <c:majorGridlines/>
        <c:numFmt formatCode="General" sourceLinked="1"/>
        <c:tickLblPos val="nextTo"/>
        <c:crossAx val="112142208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921359399040645"/>
          <c:y val="4.775277283887918E-2"/>
          <c:w val="0.70786406009593628"/>
          <c:h val="0.81254457708915462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val>
            <c:numRef>
              <c:f>'Exploitation Soutenance'!$B$17:$F$17</c:f>
              <c:numCache>
                <c:formatCode>General</c:formatCode>
                <c:ptCount val="5"/>
                <c:pt idx="0">
                  <c:v>27</c:v>
                </c:pt>
                <c:pt idx="1">
                  <c:v>50</c:v>
                </c:pt>
                <c:pt idx="2">
                  <c:v>20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</c:ser>
        <c:axId val="112183552"/>
        <c:axId val="112197632"/>
      </c:barChart>
      <c:catAx>
        <c:axId val="112183552"/>
        <c:scaling>
          <c:orientation val="minMax"/>
        </c:scaling>
        <c:axPos val="b"/>
        <c:tickLblPos val="nextTo"/>
        <c:crossAx val="112197632"/>
        <c:crosses val="autoZero"/>
        <c:auto val="1"/>
        <c:lblAlgn val="ctr"/>
        <c:lblOffset val="100"/>
      </c:catAx>
      <c:valAx>
        <c:axId val="112197632"/>
        <c:scaling>
          <c:orientation val="minMax"/>
          <c:max val="60"/>
          <c:min val="0"/>
        </c:scaling>
        <c:axPos val="l"/>
        <c:majorGridlines/>
        <c:numFmt formatCode="General" sourceLinked="1"/>
        <c:tickLblPos val="nextTo"/>
        <c:crossAx val="112183552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35574099161117245"/>
          <c:y val="4.775277283887918E-2"/>
          <c:w val="0.64425900838883066"/>
          <c:h val="0.81254457708915462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2"/>
            </a:solidFill>
          </c:spPr>
          <c:dPt>
            <c:idx val="2"/>
            <c:spPr>
              <a:solidFill>
                <a:schemeClr val="accent3"/>
              </a:solidFill>
            </c:spPr>
          </c:dPt>
          <c:val>
            <c:numRef>
              <c:f>'Exploitation Soutenance'!$B$18:$F$18</c:f>
              <c:numCache>
                <c:formatCode>General</c:formatCode>
                <c:ptCount val="5"/>
                <c:pt idx="0">
                  <c:v>21</c:v>
                </c:pt>
                <c:pt idx="1">
                  <c:v>30</c:v>
                </c:pt>
                <c:pt idx="2">
                  <c:v>26</c:v>
                </c:pt>
                <c:pt idx="3">
                  <c:v>20</c:v>
                </c:pt>
                <c:pt idx="4">
                  <c:v>3</c:v>
                </c:pt>
              </c:numCache>
            </c:numRef>
          </c:val>
        </c:ser>
        <c:axId val="112204800"/>
        <c:axId val="112231168"/>
      </c:barChart>
      <c:catAx>
        <c:axId val="112204800"/>
        <c:scaling>
          <c:orientation val="minMax"/>
        </c:scaling>
        <c:axPos val="b"/>
        <c:tickLblPos val="nextTo"/>
        <c:crossAx val="112231168"/>
        <c:crosses val="autoZero"/>
        <c:auto val="1"/>
        <c:lblAlgn val="ctr"/>
        <c:lblOffset val="100"/>
      </c:catAx>
      <c:valAx>
        <c:axId val="112231168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204800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9962652209457524"/>
          <c:y val="4.7907312556804187E-2"/>
          <c:w val="0.7003734779054257"/>
          <c:h val="0.8119379252350738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2"/>
            </a:solidFill>
          </c:spPr>
          <c:dPt>
            <c:idx val="2"/>
            <c:spPr>
              <a:solidFill>
                <a:schemeClr val="accent3"/>
              </a:solidFill>
            </c:spPr>
          </c:dPt>
          <c:val>
            <c:numRef>
              <c:f>'Exploitation Soutenance'!$B$19:$F$19</c:f>
              <c:numCache>
                <c:formatCode>General</c:formatCode>
                <c:ptCount val="5"/>
                <c:pt idx="0">
                  <c:v>20</c:v>
                </c:pt>
                <c:pt idx="1">
                  <c:v>30</c:v>
                </c:pt>
                <c:pt idx="2">
                  <c:v>29</c:v>
                </c:pt>
                <c:pt idx="3">
                  <c:v>17</c:v>
                </c:pt>
                <c:pt idx="4">
                  <c:v>5</c:v>
                </c:pt>
              </c:numCache>
            </c:numRef>
          </c:val>
        </c:ser>
        <c:axId val="112250880"/>
        <c:axId val="112252416"/>
      </c:barChart>
      <c:catAx>
        <c:axId val="112250880"/>
        <c:scaling>
          <c:orientation val="minMax"/>
        </c:scaling>
        <c:axPos val="b"/>
        <c:tickLblPos val="nextTo"/>
        <c:crossAx val="112252416"/>
        <c:crosses val="autoZero"/>
        <c:auto val="1"/>
        <c:lblAlgn val="ctr"/>
        <c:lblOffset val="100"/>
      </c:catAx>
      <c:valAx>
        <c:axId val="112252416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250880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9726113183220532"/>
          <c:y val="4.775277283887918E-2"/>
          <c:w val="0.70273886816779485"/>
          <c:h val="0.81254457708915462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</c:spPr>
          <c:val>
            <c:numRef>
              <c:f>'Exploitation Soutenance'!$B$20:$F$20</c:f>
              <c:numCache>
                <c:formatCode>General</c:formatCode>
                <c:ptCount val="5"/>
                <c:pt idx="0">
                  <c:v>18</c:v>
                </c:pt>
                <c:pt idx="1">
                  <c:v>19</c:v>
                </c:pt>
                <c:pt idx="2">
                  <c:v>36</c:v>
                </c:pt>
                <c:pt idx="3">
                  <c:v>19</c:v>
                </c:pt>
                <c:pt idx="4">
                  <c:v>13</c:v>
                </c:pt>
              </c:numCache>
            </c:numRef>
          </c:val>
        </c:ser>
        <c:axId val="112271744"/>
        <c:axId val="112273280"/>
      </c:barChart>
      <c:catAx>
        <c:axId val="112271744"/>
        <c:scaling>
          <c:orientation val="minMax"/>
        </c:scaling>
        <c:axPos val="b"/>
        <c:tickLblPos val="nextTo"/>
        <c:crossAx val="112273280"/>
        <c:crosses val="autoZero"/>
        <c:auto val="1"/>
        <c:lblAlgn val="ctr"/>
        <c:lblOffset val="100"/>
      </c:catAx>
      <c:valAx>
        <c:axId val="112273280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271744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477116830984522"/>
          <c:y val="4.7907312556804187E-2"/>
          <c:w val="0.71522883169015838"/>
          <c:h val="0.8119379252350738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Soutenance'!$B$22:$F$22</c:f>
              <c:numCache>
                <c:formatCode>General</c:formatCode>
                <c:ptCount val="5"/>
                <c:pt idx="0">
                  <c:v>3</c:v>
                </c:pt>
                <c:pt idx="1">
                  <c:v>7</c:v>
                </c:pt>
                <c:pt idx="2">
                  <c:v>20</c:v>
                </c:pt>
                <c:pt idx="3">
                  <c:v>34</c:v>
                </c:pt>
                <c:pt idx="4">
                  <c:v>37</c:v>
                </c:pt>
              </c:numCache>
            </c:numRef>
          </c:val>
        </c:ser>
        <c:axId val="112296704"/>
        <c:axId val="112298240"/>
      </c:barChart>
      <c:catAx>
        <c:axId val="112296704"/>
        <c:scaling>
          <c:orientation val="minMax"/>
        </c:scaling>
        <c:axPos val="b"/>
        <c:tickLblPos val="nextTo"/>
        <c:crossAx val="112298240"/>
        <c:crosses val="autoZero"/>
        <c:auto val="1"/>
        <c:lblAlgn val="ctr"/>
        <c:lblOffset val="100"/>
      </c:catAx>
      <c:valAx>
        <c:axId val="112298240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296704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718448329552165"/>
          <c:y val="4.775277283887918E-2"/>
          <c:w val="0.71281551670448196"/>
          <c:h val="0.81254457708915462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3"/>
            </a:solidFill>
          </c:spPr>
          <c:val>
            <c:numRef>
              <c:f>'Exploitation Soutenance'!$B$23:$F$23</c:f>
              <c:numCache>
                <c:formatCode>General</c:formatCode>
                <c:ptCount val="5"/>
                <c:pt idx="0">
                  <c:v>2</c:v>
                </c:pt>
                <c:pt idx="1">
                  <c:v>5</c:v>
                </c:pt>
                <c:pt idx="2">
                  <c:v>19</c:v>
                </c:pt>
                <c:pt idx="3">
                  <c:v>54</c:v>
                </c:pt>
                <c:pt idx="4">
                  <c:v>27</c:v>
                </c:pt>
              </c:numCache>
            </c:numRef>
          </c:val>
        </c:ser>
        <c:axId val="112325760"/>
        <c:axId val="112327296"/>
      </c:barChart>
      <c:catAx>
        <c:axId val="112325760"/>
        <c:scaling>
          <c:orientation val="minMax"/>
        </c:scaling>
        <c:axPos val="b"/>
        <c:tickLblPos val="nextTo"/>
        <c:crossAx val="112327296"/>
        <c:crosses val="autoZero"/>
        <c:auto val="1"/>
        <c:lblAlgn val="ctr"/>
        <c:lblOffset val="100"/>
      </c:catAx>
      <c:valAx>
        <c:axId val="112327296"/>
        <c:scaling>
          <c:orientation val="minMax"/>
          <c:max val="60"/>
          <c:min val="0"/>
        </c:scaling>
        <c:axPos val="l"/>
        <c:majorGridlines/>
        <c:numFmt formatCode="General" sourceLinked="1"/>
        <c:tickLblPos val="nextTo"/>
        <c:crossAx val="112325760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RdP Anaïs'!$B$9:$F$9</c:f>
              <c:numCache>
                <c:formatCode>General</c:formatCode>
                <c:ptCount val="5"/>
                <c:pt idx="0">
                  <c:v>13</c:v>
                </c:pt>
                <c:pt idx="1">
                  <c:v>1</c:v>
                </c:pt>
                <c:pt idx="2">
                  <c:v>7</c:v>
                </c:pt>
                <c:pt idx="3">
                  <c:v>15</c:v>
                </c:pt>
                <c:pt idx="4">
                  <c:v>8</c:v>
                </c:pt>
              </c:numCache>
            </c:numRef>
          </c:val>
        </c:ser>
        <c:axId val="78248960"/>
        <c:axId val="88212224"/>
      </c:barChart>
      <c:catAx>
        <c:axId val="78248960"/>
        <c:scaling>
          <c:orientation val="minMax"/>
        </c:scaling>
        <c:axPos val="b"/>
        <c:tickLblPos val="nextTo"/>
        <c:crossAx val="88212224"/>
        <c:crosses val="autoZero"/>
        <c:auto val="1"/>
        <c:lblAlgn val="ctr"/>
        <c:lblOffset val="100"/>
      </c:catAx>
      <c:valAx>
        <c:axId val="88212224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78248960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30256936632921039"/>
          <c:y val="4.7599226945506674E-2"/>
          <c:w val="0.69743063367079339"/>
          <c:h val="0.81314732764513764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2"/>
            </a:solidFill>
          </c:spPr>
          <c:val>
            <c:numRef>
              <c:f>'Exploitation Soutenance'!$B$24:$F$24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19</c:v>
                </c:pt>
                <c:pt idx="3">
                  <c:v>42</c:v>
                </c:pt>
                <c:pt idx="4">
                  <c:v>41</c:v>
                </c:pt>
              </c:numCache>
            </c:numRef>
          </c:val>
        </c:ser>
        <c:axId val="112354816"/>
        <c:axId val="112356352"/>
      </c:barChart>
      <c:catAx>
        <c:axId val="112354816"/>
        <c:scaling>
          <c:orientation val="minMax"/>
        </c:scaling>
        <c:axPos val="b"/>
        <c:tickLblPos val="nextTo"/>
        <c:crossAx val="112356352"/>
        <c:crosses val="autoZero"/>
        <c:auto val="1"/>
        <c:lblAlgn val="ctr"/>
        <c:lblOffset val="100"/>
      </c:catAx>
      <c:valAx>
        <c:axId val="112356352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354816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23980752405959"/>
          <c:y val="4.3158482740677816E-2"/>
          <c:w val="0.71760192475940565"/>
          <c:h val="0.83057964693189035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Soutenance'!$B$25:$F$25</c:f>
              <c:numCache>
                <c:formatCode>General</c:formatCode>
                <c:ptCount val="5"/>
                <c:pt idx="0">
                  <c:v>9</c:v>
                </c:pt>
                <c:pt idx="1">
                  <c:v>2</c:v>
                </c:pt>
                <c:pt idx="2">
                  <c:v>18</c:v>
                </c:pt>
                <c:pt idx="3">
                  <c:v>41</c:v>
                </c:pt>
                <c:pt idx="4">
                  <c:v>31</c:v>
                </c:pt>
              </c:numCache>
            </c:numRef>
          </c:val>
        </c:ser>
        <c:axId val="112388352"/>
        <c:axId val="112394240"/>
      </c:barChart>
      <c:catAx>
        <c:axId val="112388352"/>
        <c:scaling>
          <c:orientation val="minMax"/>
        </c:scaling>
        <c:axPos val="b"/>
        <c:tickLblPos val="nextTo"/>
        <c:crossAx val="112394240"/>
        <c:crosses val="autoZero"/>
        <c:auto val="1"/>
        <c:lblAlgn val="ctr"/>
        <c:lblOffset val="100"/>
      </c:catAx>
      <c:valAx>
        <c:axId val="112394240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388352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'Exploitation Soutenance'!$B$26:$F$26</c:f>
              <c:numCache>
                <c:formatCode>General</c:formatCode>
                <c:ptCount val="5"/>
                <c:pt idx="0">
                  <c:v>8</c:v>
                </c:pt>
                <c:pt idx="1">
                  <c:v>6</c:v>
                </c:pt>
                <c:pt idx="2">
                  <c:v>26</c:v>
                </c:pt>
                <c:pt idx="3">
                  <c:v>30</c:v>
                </c:pt>
                <c:pt idx="4">
                  <c:v>31</c:v>
                </c:pt>
              </c:numCache>
            </c:numRef>
          </c:val>
        </c:ser>
        <c:axId val="112405120"/>
        <c:axId val="112411008"/>
      </c:barChart>
      <c:catAx>
        <c:axId val="112405120"/>
        <c:scaling>
          <c:orientation val="minMax"/>
        </c:scaling>
        <c:axPos val="b"/>
        <c:tickLblPos val="nextTo"/>
        <c:crossAx val="112411008"/>
        <c:crosses val="autoZero"/>
        <c:auto val="1"/>
        <c:lblAlgn val="ctr"/>
        <c:lblOffset val="100"/>
      </c:catAx>
      <c:valAx>
        <c:axId val="112411008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405120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3526472669177223"/>
          <c:y val="5.1400554097404488E-2"/>
          <c:w val="0.64735273308227781"/>
          <c:h val="0.79822506561679785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Soutenance'!$B$27:$F$27</c:f>
              <c:numCache>
                <c:formatCode>General</c:formatCode>
                <c:ptCount val="5"/>
                <c:pt idx="0">
                  <c:v>18</c:v>
                </c:pt>
                <c:pt idx="1">
                  <c:v>3</c:v>
                </c:pt>
                <c:pt idx="2">
                  <c:v>19</c:v>
                </c:pt>
                <c:pt idx="3">
                  <c:v>43</c:v>
                </c:pt>
                <c:pt idx="4">
                  <c:v>16</c:v>
                </c:pt>
              </c:numCache>
            </c:numRef>
          </c:val>
        </c:ser>
        <c:axId val="112425984"/>
        <c:axId val="112431872"/>
      </c:barChart>
      <c:catAx>
        <c:axId val="112425984"/>
        <c:scaling>
          <c:orientation val="minMax"/>
        </c:scaling>
        <c:axPos val="b"/>
        <c:tickLblPos val="nextTo"/>
        <c:crossAx val="112431872"/>
        <c:crosses val="autoZero"/>
        <c:auto val="1"/>
        <c:lblAlgn val="ctr"/>
        <c:lblOffset val="100"/>
      </c:catAx>
      <c:valAx>
        <c:axId val="112431872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425984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9989176131744827"/>
          <c:y val="5.1400554097404488E-2"/>
          <c:w val="0.70010823868255578"/>
          <c:h val="0.79822506561679785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Soutenance'!$B$28:$F$28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14</c:v>
                </c:pt>
                <c:pt idx="3">
                  <c:v>45</c:v>
                </c:pt>
                <c:pt idx="4">
                  <c:v>35</c:v>
                </c:pt>
              </c:numCache>
            </c:numRef>
          </c:val>
        </c:ser>
        <c:axId val="112438656"/>
        <c:axId val="112448640"/>
      </c:barChart>
      <c:catAx>
        <c:axId val="112438656"/>
        <c:scaling>
          <c:orientation val="minMax"/>
        </c:scaling>
        <c:axPos val="b"/>
        <c:tickLblPos val="nextTo"/>
        <c:crossAx val="112448640"/>
        <c:crosses val="autoZero"/>
        <c:auto val="1"/>
        <c:lblAlgn val="ctr"/>
        <c:lblOffset val="100"/>
      </c:catAx>
      <c:valAx>
        <c:axId val="112448640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438656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921359399040645"/>
          <c:y val="5.1400554097404488E-2"/>
          <c:w val="0.70786406009593628"/>
          <c:h val="0.79822506561679785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Soutenance'!$B$29:$F$29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28</c:v>
                </c:pt>
                <c:pt idx="3">
                  <c:v>47</c:v>
                </c:pt>
                <c:pt idx="4">
                  <c:v>22</c:v>
                </c:pt>
              </c:numCache>
            </c:numRef>
          </c:val>
        </c:ser>
        <c:axId val="112479616"/>
        <c:axId val="112481408"/>
      </c:barChart>
      <c:catAx>
        <c:axId val="112479616"/>
        <c:scaling>
          <c:orientation val="minMax"/>
        </c:scaling>
        <c:axPos val="b"/>
        <c:tickLblPos val="nextTo"/>
        <c:crossAx val="112481408"/>
        <c:crosses val="autoZero"/>
        <c:auto val="1"/>
        <c:lblAlgn val="ctr"/>
        <c:lblOffset val="100"/>
      </c:catAx>
      <c:valAx>
        <c:axId val="112481408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479616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921359399040645"/>
          <c:y val="5.1400554097404488E-2"/>
          <c:w val="0.70786406009593628"/>
          <c:h val="0.79822506561679785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</c:spPr>
          <c:val>
            <c:numRef>
              <c:f>'Exploitation Soutenance'!$B$30:$F$30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34</c:v>
                </c:pt>
                <c:pt idx="3">
                  <c:v>54</c:v>
                </c:pt>
                <c:pt idx="4">
                  <c:v>11</c:v>
                </c:pt>
              </c:numCache>
            </c:numRef>
          </c:val>
        </c:ser>
        <c:axId val="112513024"/>
        <c:axId val="112514560"/>
      </c:barChart>
      <c:catAx>
        <c:axId val="112513024"/>
        <c:scaling>
          <c:orientation val="minMax"/>
        </c:scaling>
        <c:axPos val="b"/>
        <c:tickLblPos val="nextTo"/>
        <c:crossAx val="112514560"/>
        <c:crosses val="autoZero"/>
        <c:auto val="1"/>
        <c:lblAlgn val="ctr"/>
        <c:lblOffset val="100"/>
      </c:catAx>
      <c:valAx>
        <c:axId val="112514560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513024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718448329552165"/>
          <c:y val="4.775277283887918E-2"/>
          <c:w val="0.71281551670448196"/>
          <c:h val="0.81254457708915462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</c:spPr>
          <c:val>
            <c:numRef>
              <c:f>'Exploitation Soutenance'!$B$31:$F$31</c:f>
              <c:numCache>
                <c:formatCode>General</c:formatCode>
                <c:ptCount val="5"/>
                <c:pt idx="0">
                  <c:v>2</c:v>
                </c:pt>
                <c:pt idx="1">
                  <c:v>0</c:v>
                </c:pt>
                <c:pt idx="2">
                  <c:v>6</c:v>
                </c:pt>
                <c:pt idx="3">
                  <c:v>38</c:v>
                </c:pt>
                <c:pt idx="4">
                  <c:v>56</c:v>
                </c:pt>
              </c:numCache>
            </c:numRef>
          </c:val>
        </c:ser>
        <c:axId val="112533888"/>
        <c:axId val="112535424"/>
      </c:barChart>
      <c:catAx>
        <c:axId val="112533888"/>
        <c:scaling>
          <c:orientation val="minMax"/>
        </c:scaling>
        <c:axPos val="b"/>
        <c:tickLblPos val="nextTo"/>
        <c:crossAx val="112535424"/>
        <c:crosses val="autoZero"/>
        <c:auto val="1"/>
        <c:lblAlgn val="ctr"/>
        <c:lblOffset val="100"/>
      </c:catAx>
      <c:valAx>
        <c:axId val="112535424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533888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823980752405959"/>
          <c:y val="4.775277283887918E-2"/>
          <c:w val="0.71760192475940565"/>
          <c:h val="0.81254457708915462"/>
        </c:manualLayout>
      </c:layout>
      <c:barChart>
        <c:barDir val="col"/>
        <c:grouping val="clustered"/>
        <c:ser>
          <c:idx val="0"/>
          <c:order val="0"/>
          <c:val>
            <c:numRef>
              <c:f>'Exploitation Soutenance'!$B$32:$F$32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20</c:v>
                </c:pt>
                <c:pt idx="3">
                  <c:v>42</c:v>
                </c:pt>
                <c:pt idx="4">
                  <c:v>37</c:v>
                </c:pt>
              </c:numCache>
            </c:numRef>
          </c:val>
        </c:ser>
        <c:axId val="112550656"/>
        <c:axId val="112552192"/>
      </c:barChart>
      <c:catAx>
        <c:axId val="112550656"/>
        <c:scaling>
          <c:orientation val="minMax"/>
        </c:scaling>
        <c:axPos val="b"/>
        <c:tickLblPos val="nextTo"/>
        <c:crossAx val="112552192"/>
        <c:crosses val="autoZero"/>
        <c:auto val="1"/>
        <c:lblAlgn val="ctr"/>
        <c:lblOffset val="100"/>
      </c:catAx>
      <c:valAx>
        <c:axId val="112552192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550656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3496072042718798"/>
          <c:y val="4.775277283887918E-2"/>
          <c:w val="0.65039279572812014"/>
          <c:h val="0.81254457708915462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</c:spPr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val>
            <c:numRef>
              <c:f>'Exploitation Soutenance'!$B$34:$F$34</c:f>
              <c:numCache>
                <c:formatCode>General</c:formatCode>
                <c:ptCount val="5"/>
                <c:pt idx="0">
                  <c:v>39</c:v>
                </c:pt>
                <c:pt idx="1">
                  <c:v>22</c:v>
                </c:pt>
                <c:pt idx="2">
                  <c:v>15</c:v>
                </c:pt>
                <c:pt idx="3">
                  <c:v>23</c:v>
                </c:pt>
                <c:pt idx="4">
                  <c:v>5</c:v>
                </c:pt>
              </c:numCache>
            </c:numRef>
          </c:val>
        </c:ser>
        <c:axId val="112592768"/>
        <c:axId val="112594304"/>
      </c:barChart>
      <c:catAx>
        <c:axId val="112592768"/>
        <c:scaling>
          <c:orientation val="minMax"/>
        </c:scaling>
        <c:axPos val="b"/>
        <c:tickLblPos val="nextTo"/>
        <c:crossAx val="112594304"/>
        <c:crosses val="autoZero"/>
        <c:auto val="1"/>
        <c:lblAlgn val="ctr"/>
        <c:lblOffset val="100"/>
      </c:catAx>
      <c:valAx>
        <c:axId val="112594304"/>
        <c:scaling>
          <c:orientation val="minMax"/>
          <c:max val="50"/>
          <c:min val="0"/>
        </c:scaling>
        <c:axPos val="l"/>
        <c:majorGridlines/>
        <c:numFmt formatCode="General" sourceLinked="1"/>
        <c:tickLblPos val="nextTo"/>
        <c:crossAx val="112592768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13" Type="http://schemas.openxmlformats.org/officeDocument/2006/relationships/chart" Target="../charts/chart15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12" Type="http://schemas.openxmlformats.org/officeDocument/2006/relationships/chart" Target="../charts/chart14.xml"/><Relationship Id="rId17" Type="http://schemas.openxmlformats.org/officeDocument/2006/relationships/chart" Target="../charts/chart19.xml"/><Relationship Id="rId2" Type="http://schemas.openxmlformats.org/officeDocument/2006/relationships/chart" Target="../charts/chart4.xml"/><Relationship Id="rId16" Type="http://schemas.openxmlformats.org/officeDocument/2006/relationships/chart" Target="../charts/chart18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5" Type="http://schemas.openxmlformats.org/officeDocument/2006/relationships/chart" Target="../charts/chart1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Relationship Id="rId1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13" Type="http://schemas.openxmlformats.org/officeDocument/2006/relationships/chart" Target="../charts/chart32.xml"/><Relationship Id="rId3" Type="http://schemas.openxmlformats.org/officeDocument/2006/relationships/chart" Target="../charts/chart22.xml"/><Relationship Id="rId7" Type="http://schemas.openxmlformats.org/officeDocument/2006/relationships/chart" Target="../charts/chart26.xml"/><Relationship Id="rId12" Type="http://schemas.openxmlformats.org/officeDocument/2006/relationships/chart" Target="../charts/chart31.xml"/><Relationship Id="rId17" Type="http://schemas.openxmlformats.org/officeDocument/2006/relationships/chart" Target="../charts/chart36.xml"/><Relationship Id="rId2" Type="http://schemas.openxmlformats.org/officeDocument/2006/relationships/chart" Target="../charts/chart21.xml"/><Relationship Id="rId16" Type="http://schemas.openxmlformats.org/officeDocument/2006/relationships/chart" Target="../charts/chart35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11" Type="http://schemas.openxmlformats.org/officeDocument/2006/relationships/chart" Target="../charts/chart30.xml"/><Relationship Id="rId5" Type="http://schemas.openxmlformats.org/officeDocument/2006/relationships/chart" Target="../charts/chart24.xml"/><Relationship Id="rId15" Type="http://schemas.openxmlformats.org/officeDocument/2006/relationships/chart" Target="../charts/chart34.xml"/><Relationship Id="rId10" Type="http://schemas.openxmlformats.org/officeDocument/2006/relationships/chart" Target="../charts/chart29.xml"/><Relationship Id="rId4" Type="http://schemas.openxmlformats.org/officeDocument/2006/relationships/chart" Target="../charts/chart23.xml"/><Relationship Id="rId9" Type="http://schemas.openxmlformats.org/officeDocument/2006/relationships/chart" Target="../charts/chart28.xml"/><Relationship Id="rId14" Type="http://schemas.openxmlformats.org/officeDocument/2006/relationships/chart" Target="../charts/chart33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4.xml"/><Relationship Id="rId13" Type="http://schemas.openxmlformats.org/officeDocument/2006/relationships/chart" Target="../charts/chart49.xml"/><Relationship Id="rId3" Type="http://schemas.openxmlformats.org/officeDocument/2006/relationships/chart" Target="../charts/chart39.xml"/><Relationship Id="rId7" Type="http://schemas.openxmlformats.org/officeDocument/2006/relationships/chart" Target="../charts/chart43.xml"/><Relationship Id="rId12" Type="http://schemas.openxmlformats.org/officeDocument/2006/relationships/chart" Target="../charts/chart48.xml"/><Relationship Id="rId17" Type="http://schemas.openxmlformats.org/officeDocument/2006/relationships/chart" Target="../charts/chart53.xml"/><Relationship Id="rId2" Type="http://schemas.openxmlformats.org/officeDocument/2006/relationships/chart" Target="../charts/chart38.xml"/><Relationship Id="rId16" Type="http://schemas.openxmlformats.org/officeDocument/2006/relationships/chart" Target="../charts/chart52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11" Type="http://schemas.openxmlformats.org/officeDocument/2006/relationships/chart" Target="../charts/chart47.xml"/><Relationship Id="rId5" Type="http://schemas.openxmlformats.org/officeDocument/2006/relationships/chart" Target="../charts/chart41.xml"/><Relationship Id="rId15" Type="http://schemas.openxmlformats.org/officeDocument/2006/relationships/chart" Target="../charts/chart51.xml"/><Relationship Id="rId10" Type="http://schemas.openxmlformats.org/officeDocument/2006/relationships/chart" Target="../charts/chart46.xml"/><Relationship Id="rId4" Type="http://schemas.openxmlformats.org/officeDocument/2006/relationships/chart" Target="../charts/chart40.xml"/><Relationship Id="rId9" Type="http://schemas.openxmlformats.org/officeDocument/2006/relationships/chart" Target="../charts/chart45.xml"/><Relationship Id="rId14" Type="http://schemas.openxmlformats.org/officeDocument/2006/relationships/chart" Target="../charts/chart50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1.xml"/><Relationship Id="rId13" Type="http://schemas.openxmlformats.org/officeDocument/2006/relationships/chart" Target="../charts/chart66.xml"/><Relationship Id="rId3" Type="http://schemas.openxmlformats.org/officeDocument/2006/relationships/chart" Target="../charts/chart56.xml"/><Relationship Id="rId7" Type="http://schemas.openxmlformats.org/officeDocument/2006/relationships/chart" Target="../charts/chart60.xml"/><Relationship Id="rId12" Type="http://schemas.openxmlformats.org/officeDocument/2006/relationships/chart" Target="../charts/chart65.xml"/><Relationship Id="rId17" Type="http://schemas.openxmlformats.org/officeDocument/2006/relationships/chart" Target="../charts/chart70.xml"/><Relationship Id="rId2" Type="http://schemas.openxmlformats.org/officeDocument/2006/relationships/chart" Target="../charts/chart55.xml"/><Relationship Id="rId16" Type="http://schemas.openxmlformats.org/officeDocument/2006/relationships/chart" Target="../charts/chart69.xml"/><Relationship Id="rId1" Type="http://schemas.openxmlformats.org/officeDocument/2006/relationships/chart" Target="../charts/chart54.xml"/><Relationship Id="rId6" Type="http://schemas.openxmlformats.org/officeDocument/2006/relationships/chart" Target="../charts/chart59.xml"/><Relationship Id="rId11" Type="http://schemas.openxmlformats.org/officeDocument/2006/relationships/chart" Target="../charts/chart64.xml"/><Relationship Id="rId5" Type="http://schemas.openxmlformats.org/officeDocument/2006/relationships/chart" Target="../charts/chart58.xml"/><Relationship Id="rId15" Type="http://schemas.openxmlformats.org/officeDocument/2006/relationships/chart" Target="../charts/chart68.xml"/><Relationship Id="rId10" Type="http://schemas.openxmlformats.org/officeDocument/2006/relationships/chart" Target="../charts/chart63.xml"/><Relationship Id="rId4" Type="http://schemas.openxmlformats.org/officeDocument/2006/relationships/chart" Target="../charts/chart57.xml"/><Relationship Id="rId9" Type="http://schemas.openxmlformats.org/officeDocument/2006/relationships/chart" Target="../charts/chart62.xml"/><Relationship Id="rId14" Type="http://schemas.openxmlformats.org/officeDocument/2006/relationships/chart" Target="../charts/chart67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8.xml"/><Relationship Id="rId13" Type="http://schemas.openxmlformats.org/officeDocument/2006/relationships/chart" Target="../charts/chart83.xml"/><Relationship Id="rId18" Type="http://schemas.openxmlformats.org/officeDocument/2006/relationships/chart" Target="../charts/chart88.xml"/><Relationship Id="rId26" Type="http://schemas.openxmlformats.org/officeDocument/2006/relationships/chart" Target="../charts/chart96.xml"/><Relationship Id="rId3" Type="http://schemas.openxmlformats.org/officeDocument/2006/relationships/chart" Target="../charts/chart73.xml"/><Relationship Id="rId21" Type="http://schemas.openxmlformats.org/officeDocument/2006/relationships/chart" Target="../charts/chart91.xml"/><Relationship Id="rId7" Type="http://schemas.openxmlformats.org/officeDocument/2006/relationships/chart" Target="../charts/chart77.xml"/><Relationship Id="rId12" Type="http://schemas.openxmlformats.org/officeDocument/2006/relationships/chart" Target="../charts/chart82.xml"/><Relationship Id="rId17" Type="http://schemas.openxmlformats.org/officeDocument/2006/relationships/chart" Target="../charts/chart87.xml"/><Relationship Id="rId25" Type="http://schemas.openxmlformats.org/officeDocument/2006/relationships/chart" Target="../charts/chart95.xml"/><Relationship Id="rId33" Type="http://schemas.openxmlformats.org/officeDocument/2006/relationships/chart" Target="../charts/chart103.xml"/><Relationship Id="rId2" Type="http://schemas.openxmlformats.org/officeDocument/2006/relationships/chart" Target="../charts/chart72.xml"/><Relationship Id="rId16" Type="http://schemas.openxmlformats.org/officeDocument/2006/relationships/chart" Target="../charts/chart86.xml"/><Relationship Id="rId20" Type="http://schemas.openxmlformats.org/officeDocument/2006/relationships/chart" Target="../charts/chart90.xml"/><Relationship Id="rId29" Type="http://schemas.openxmlformats.org/officeDocument/2006/relationships/chart" Target="../charts/chart99.xml"/><Relationship Id="rId1" Type="http://schemas.openxmlformats.org/officeDocument/2006/relationships/chart" Target="../charts/chart71.xml"/><Relationship Id="rId6" Type="http://schemas.openxmlformats.org/officeDocument/2006/relationships/chart" Target="../charts/chart76.xml"/><Relationship Id="rId11" Type="http://schemas.openxmlformats.org/officeDocument/2006/relationships/chart" Target="../charts/chart81.xml"/><Relationship Id="rId24" Type="http://schemas.openxmlformats.org/officeDocument/2006/relationships/chart" Target="../charts/chart94.xml"/><Relationship Id="rId32" Type="http://schemas.openxmlformats.org/officeDocument/2006/relationships/chart" Target="../charts/chart102.xml"/><Relationship Id="rId5" Type="http://schemas.openxmlformats.org/officeDocument/2006/relationships/chart" Target="../charts/chart75.xml"/><Relationship Id="rId15" Type="http://schemas.openxmlformats.org/officeDocument/2006/relationships/chart" Target="../charts/chart85.xml"/><Relationship Id="rId23" Type="http://schemas.openxmlformats.org/officeDocument/2006/relationships/chart" Target="../charts/chart93.xml"/><Relationship Id="rId28" Type="http://schemas.openxmlformats.org/officeDocument/2006/relationships/chart" Target="../charts/chart98.xml"/><Relationship Id="rId10" Type="http://schemas.openxmlformats.org/officeDocument/2006/relationships/chart" Target="../charts/chart80.xml"/><Relationship Id="rId19" Type="http://schemas.openxmlformats.org/officeDocument/2006/relationships/chart" Target="../charts/chart89.xml"/><Relationship Id="rId31" Type="http://schemas.openxmlformats.org/officeDocument/2006/relationships/chart" Target="../charts/chart101.xml"/><Relationship Id="rId4" Type="http://schemas.openxmlformats.org/officeDocument/2006/relationships/chart" Target="../charts/chart74.xml"/><Relationship Id="rId9" Type="http://schemas.openxmlformats.org/officeDocument/2006/relationships/chart" Target="../charts/chart79.xml"/><Relationship Id="rId14" Type="http://schemas.openxmlformats.org/officeDocument/2006/relationships/chart" Target="../charts/chart84.xml"/><Relationship Id="rId22" Type="http://schemas.openxmlformats.org/officeDocument/2006/relationships/chart" Target="../charts/chart92.xml"/><Relationship Id="rId27" Type="http://schemas.openxmlformats.org/officeDocument/2006/relationships/chart" Target="../charts/chart97.xml"/><Relationship Id="rId30" Type="http://schemas.openxmlformats.org/officeDocument/2006/relationships/chart" Target="../charts/chart10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5274551</xdr:colOff>
      <xdr:row>2</xdr:row>
      <xdr:rowOff>22662</xdr:rowOff>
    </xdr:from>
    <xdr:to>
      <xdr:col>1</xdr:col>
      <xdr:colOff>5998451</xdr:colOff>
      <xdr:row>2</xdr:row>
      <xdr:rowOff>213162</xdr:rowOff>
    </xdr:to>
    <xdr:sp macro="" textlink="">
      <xdr:nvSpPr>
        <xdr:cNvPr id="2" name="Flèche droite 1"/>
        <xdr:cNvSpPr/>
      </xdr:nvSpPr>
      <xdr:spPr>
        <a:xfrm>
          <a:off x="4864976" y="641787"/>
          <a:ext cx="0" cy="180975"/>
        </a:xfrm>
        <a:prstGeom prst="rightArrow">
          <a:avLst>
            <a:gd name="adj1" fmla="val 50000"/>
            <a:gd name="adj2" fmla="val 122414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endParaRPr lang="fr-FR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6036551</xdr:colOff>
      <xdr:row>2</xdr:row>
      <xdr:rowOff>32187</xdr:rowOff>
    </xdr:from>
    <xdr:to>
      <xdr:col>2</xdr:col>
      <xdr:colOff>6760451</xdr:colOff>
      <xdr:row>3</xdr:row>
      <xdr:rowOff>0</xdr:rowOff>
    </xdr:to>
    <xdr:sp macro="" textlink="">
      <xdr:nvSpPr>
        <xdr:cNvPr id="3" name="Flèche droite 2"/>
        <xdr:cNvSpPr/>
      </xdr:nvSpPr>
      <xdr:spPr>
        <a:xfrm>
          <a:off x="10903826" y="651312"/>
          <a:ext cx="723900" cy="167838"/>
        </a:xfrm>
        <a:prstGeom prst="rightArrow">
          <a:avLst>
            <a:gd name="adj1" fmla="val 50000"/>
            <a:gd name="adj2" fmla="val 122414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endParaRPr lang="fr-FR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132482</xdr:colOff>
      <xdr:row>2</xdr:row>
      <xdr:rowOff>10392</xdr:rowOff>
    </xdr:from>
    <xdr:to>
      <xdr:col>8</xdr:col>
      <xdr:colOff>502226</xdr:colOff>
      <xdr:row>29</xdr:row>
      <xdr:rowOff>155864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24244</xdr:colOff>
      <xdr:row>33</xdr:row>
      <xdr:rowOff>169718</xdr:rowOff>
    </xdr:from>
    <xdr:to>
      <xdr:col>8</xdr:col>
      <xdr:colOff>387927</xdr:colOff>
      <xdr:row>61</xdr:row>
      <xdr:rowOff>117764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190501</xdr:colOff>
      <xdr:row>2</xdr:row>
      <xdr:rowOff>66675</xdr:rowOff>
    </xdr:from>
    <xdr:to>
      <xdr:col>10</xdr:col>
      <xdr:colOff>219075</xdr:colOff>
      <xdr:row>17</xdr:row>
      <xdr:rowOff>180975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247650</xdr:colOff>
      <xdr:row>2</xdr:row>
      <xdr:rowOff>66675</xdr:rowOff>
    </xdr:from>
    <xdr:to>
      <xdr:col>12</xdr:col>
      <xdr:colOff>276225</xdr:colOff>
      <xdr:row>17</xdr:row>
      <xdr:rowOff>180974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304800</xdr:colOff>
      <xdr:row>2</xdr:row>
      <xdr:rowOff>66675</xdr:rowOff>
    </xdr:from>
    <xdr:to>
      <xdr:col>14</xdr:col>
      <xdr:colOff>333375</xdr:colOff>
      <xdr:row>17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361950</xdr:colOff>
      <xdr:row>2</xdr:row>
      <xdr:rowOff>76199</xdr:rowOff>
    </xdr:from>
    <xdr:to>
      <xdr:col>16</xdr:col>
      <xdr:colOff>238125</xdr:colOff>
      <xdr:row>17</xdr:row>
      <xdr:rowOff>180974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266700</xdr:colOff>
      <xdr:row>2</xdr:row>
      <xdr:rowOff>85724</xdr:rowOff>
    </xdr:from>
    <xdr:to>
      <xdr:col>17</xdr:col>
      <xdr:colOff>752475</xdr:colOff>
      <xdr:row>17</xdr:row>
      <xdr:rowOff>190499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19050</xdr:colOff>
      <xdr:row>2</xdr:row>
      <xdr:rowOff>76200</xdr:rowOff>
    </xdr:from>
    <xdr:to>
      <xdr:col>19</xdr:col>
      <xdr:colOff>438150</xdr:colOff>
      <xdr:row>17</xdr:row>
      <xdr:rowOff>200025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485775</xdr:colOff>
      <xdr:row>2</xdr:row>
      <xdr:rowOff>85724</xdr:rowOff>
    </xdr:from>
    <xdr:to>
      <xdr:col>21</xdr:col>
      <xdr:colOff>57150</xdr:colOff>
      <xdr:row>17</xdr:row>
      <xdr:rowOff>190499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76200</xdr:colOff>
      <xdr:row>2</xdr:row>
      <xdr:rowOff>95250</xdr:rowOff>
    </xdr:from>
    <xdr:to>
      <xdr:col>22</xdr:col>
      <xdr:colOff>314325</xdr:colOff>
      <xdr:row>17</xdr:row>
      <xdr:rowOff>209550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342900</xdr:colOff>
      <xdr:row>2</xdr:row>
      <xdr:rowOff>95250</xdr:rowOff>
    </xdr:from>
    <xdr:to>
      <xdr:col>23</xdr:col>
      <xdr:colOff>733425</xdr:colOff>
      <xdr:row>17</xdr:row>
      <xdr:rowOff>200025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9525</xdr:colOff>
      <xdr:row>2</xdr:row>
      <xdr:rowOff>85724</xdr:rowOff>
    </xdr:from>
    <xdr:to>
      <xdr:col>25</xdr:col>
      <xdr:colOff>371475</xdr:colOff>
      <xdr:row>17</xdr:row>
      <xdr:rowOff>190499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25</xdr:col>
      <xdr:colOff>390525</xdr:colOff>
      <xdr:row>2</xdr:row>
      <xdr:rowOff>85724</xdr:rowOff>
    </xdr:from>
    <xdr:to>
      <xdr:col>27</xdr:col>
      <xdr:colOff>0</xdr:colOff>
      <xdr:row>17</xdr:row>
      <xdr:rowOff>190499</xdr:rowOff>
    </xdr:to>
    <xdr:graphicFrame macro="">
      <xdr:nvGraphicFramePr>
        <xdr:cNvPr id="13" name="Graphique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19050</xdr:colOff>
      <xdr:row>2</xdr:row>
      <xdr:rowOff>85724</xdr:rowOff>
    </xdr:from>
    <xdr:to>
      <xdr:col>28</xdr:col>
      <xdr:colOff>361950</xdr:colOff>
      <xdr:row>17</xdr:row>
      <xdr:rowOff>190499</xdr:rowOff>
    </xdr:to>
    <xdr:graphicFrame macro="">
      <xdr:nvGraphicFramePr>
        <xdr:cNvPr id="14" name="Graphique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28</xdr:col>
      <xdr:colOff>390525</xdr:colOff>
      <xdr:row>2</xdr:row>
      <xdr:rowOff>95250</xdr:rowOff>
    </xdr:from>
    <xdr:to>
      <xdr:col>29</xdr:col>
      <xdr:colOff>752475</xdr:colOff>
      <xdr:row>18</xdr:row>
      <xdr:rowOff>0</xdr:rowOff>
    </xdr:to>
    <xdr:graphicFrame macro="">
      <xdr:nvGraphicFramePr>
        <xdr:cNvPr id="15" name="Graphique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9525</xdr:colOff>
      <xdr:row>2</xdr:row>
      <xdr:rowOff>95250</xdr:rowOff>
    </xdr:from>
    <xdr:to>
      <xdr:col>31</xdr:col>
      <xdr:colOff>333375</xdr:colOff>
      <xdr:row>18</xdr:row>
      <xdr:rowOff>0</xdr:rowOff>
    </xdr:to>
    <xdr:graphicFrame macro="">
      <xdr:nvGraphicFramePr>
        <xdr:cNvPr id="16" name="Graphique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31</xdr:col>
      <xdr:colOff>361950</xdr:colOff>
      <xdr:row>2</xdr:row>
      <xdr:rowOff>95249</xdr:rowOff>
    </xdr:from>
    <xdr:to>
      <xdr:col>32</xdr:col>
      <xdr:colOff>752475</xdr:colOff>
      <xdr:row>18</xdr:row>
      <xdr:rowOff>0</xdr:rowOff>
    </xdr:to>
    <xdr:graphicFrame macro="">
      <xdr:nvGraphicFramePr>
        <xdr:cNvPr id="17" name="Graphique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33</xdr:col>
      <xdr:colOff>19050</xdr:colOff>
      <xdr:row>2</xdr:row>
      <xdr:rowOff>104775</xdr:rowOff>
    </xdr:from>
    <xdr:to>
      <xdr:col>34</xdr:col>
      <xdr:colOff>361950</xdr:colOff>
      <xdr:row>18</xdr:row>
      <xdr:rowOff>9525</xdr:rowOff>
    </xdr:to>
    <xdr:graphicFrame macro="">
      <xdr:nvGraphicFramePr>
        <xdr:cNvPr id="18" name="Graphique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34</xdr:col>
      <xdr:colOff>390525</xdr:colOff>
      <xdr:row>2</xdr:row>
      <xdr:rowOff>104775</xdr:rowOff>
    </xdr:from>
    <xdr:to>
      <xdr:col>36</xdr:col>
      <xdr:colOff>0</xdr:colOff>
      <xdr:row>18</xdr:row>
      <xdr:rowOff>9525</xdr:rowOff>
    </xdr:to>
    <xdr:graphicFrame macro="">
      <xdr:nvGraphicFramePr>
        <xdr:cNvPr id="19" name="Graphique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190501</xdr:colOff>
      <xdr:row>2</xdr:row>
      <xdr:rowOff>66675</xdr:rowOff>
    </xdr:from>
    <xdr:to>
      <xdr:col>10</xdr:col>
      <xdr:colOff>219075</xdr:colOff>
      <xdr:row>17</xdr:row>
      <xdr:rowOff>180975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247650</xdr:colOff>
      <xdr:row>2</xdr:row>
      <xdr:rowOff>66675</xdr:rowOff>
    </xdr:from>
    <xdr:to>
      <xdr:col>12</xdr:col>
      <xdr:colOff>276225</xdr:colOff>
      <xdr:row>17</xdr:row>
      <xdr:rowOff>180974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304800</xdr:colOff>
      <xdr:row>2</xdr:row>
      <xdr:rowOff>66675</xdr:rowOff>
    </xdr:from>
    <xdr:to>
      <xdr:col>14</xdr:col>
      <xdr:colOff>333375</xdr:colOff>
      <xdr:row>17</xdr:row>
      <xdr:rowOff>180975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361950</xdr:colOff>
      <xdr:row>2</xdr:row>
      <xdr:rowOff>76199</xdr:rowOff>
    </xdr:from>
    <xdr:to>
      <xdr:col>16</xdr:col>
      <xdr:colOff>238125</xdr:colOff>
      <xdr:row>17</xdr:row>
      <xdr:rowOff>180974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266700</xdr:colOff>
      <xdr:row>2</xdr:row>
      <xdr:rowOff>85724</xdr:rowOff>
    </xdr:from>
    <xdr:to>
      <xdr:col>17</xdr:col>
      <xdr:colOff>752475</xdr:colOff>
      <xdr:row>17</xdr:row>
      <xdr:rowOff>190499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19050</xdr:colOff>
      <xdr:row>2</xdr:row>
      <xdr:rowOff>76200</xdr:rowOff>
    </xdr:from>
    <xdr:to>
      <xdr:col>19</xdr:col>
      <xdr:colOff>438150</xdr:colOff>
      <xdr:row>17</xdr:row>
      <xdr:rowOff>200025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485775</xdr:colOff>
      <xdr:row>2</xdr:row>
      <xdr:rowOff>85724</xdr:rowOff>
    </xdr:from>
    <xdr:to>
      <xdr:col>21</xdr:col>
      <xdr:colOff>57150</xdr:colOff>
      <xdr:row>17</xdr:row>
      <xdr:rowOff>190499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76200</xdr:colOff>
      <xdr:row>2</xdr:row>
      <xdr:rowOff>95250</xdr:rowOff>
    </xdr:from>
    <xdr:to>
      <xdr:col>22</xdr:col>
      <xdr:colOff>314325</xdr:colOff>
      <xdr:row>17</xdr:row>
      <xdr:rowOff>209550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342900</xdr:colOff>
      <xdr:row>2</xdr:row>
      <xdr:rowOff>95250</xdr:rowOff>
    </xdr:from>
    <xdr:to>
      <xdr:col>23</xdr:col>
      <xdr:colOff>733425</xdr:colOff>
      <xdr:row>17</xdr:row>
      <xdr:rowOff>200025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9525</xdr:colOff>
      <xdr:row>2</xdr:row>
      <xdr:rowOff>85724</xdr:rowOff>
    </xdr:from>
    <xdr:to>
      <xdr:col>25</xdr:col>
      <xdr:colOff>371475</xdr:colOff>
      <xdr:row>17</xdr:row>
      <xdr:rowOff>190499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25</xdr:col>
      <xdr:colOff>390525</xdr:colOff>
      <xdr:row>2</xdr:row>
      <xdr:rowOff>85724</xdr:rowOff>
    </xdr:from>
    <xdr:to>
      <xdr:col>27</xdr:col>
      <xdr:colOff>0</xdr:colOff>
      <xdr:row>17</xdr:row>
      <xdr:rowOff>190499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19050</xdr:colOff>
      <xdr:row>2</xdr:row>
      <xdr:rowOff>85724</xdr:rowOff>
    </xdr:from>
    <xdr:to>
      <xdr:col>28</xdr:col>
      <xdr:colOff>361950</xdr:colOff>
      <xdr:row>17</xdr:row>
      <xdr:rowOff>190499</xdr:rowOff>
    </xdr:to>
    <xdr:graphicFrame macro="">
      <xdr:nvGraphicFramePr>
        <xdr:cNvPr id="13" name="Graphique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28</xdr:col>
      <xdr:colOff>390525</xdr:colOff>
      <xdr:row>2</xdr:row>
      <xdr:rowOff>95250</xdr:rowOff>
    </xdr:from>
    <xdr:to>
      <xdr:col>29</xdr:col>
      <xdr:colOff>752475</xdr:colOff>
      <xdr:row>17</xdr:row>
      <xdr:rowOff>200025</xdr:rowOff>
    </xdr:to>
    <xdr:graphicFrame macro="">
      <xdr:nvGraphicFramePr>
        <xdr:cNvPr id="14" name="Graphique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9525</xdr:colOff>
      <xdr:row>2</xdr:row>
      <xdr:rowOff>95250</xdr:rowOff>
    </xdr:from>
    <xdr:to>
      <xdr:col>31</xdr:col>
      <xdr:colOff>333375</xdr:colOff>
      <xdr:row>17</xdr:row>
      <xdr:rowOff>200025</xdr:rowOff>
    </xdr:to>
    <xdr:graphicFrame macro="">
      <xdr:nvGraphicFramePr>
        <xdr:cNvPr id="15" name="Graphique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31</xdr:col>
      <xdr:colOff>361950</xdr:colOff>
      <xdr:row>2</xdr:row>
      <xdr:rowOff>95249</xdr:rowOff>
    </xdr:from>
    <xdr:to>
      <xdr:col>32</xdr:col>
      <xdr:colOff>752475</xdr:colOff>
      <xdr:row>17</xdr:row>
      <xdr:rowOff>209550</xdr:rowOff>
    </xdr:to>
    <xdr:graphicFrame macro="">
      <xdr:nvGraphicFramePr>
        <xdr:cNvPr id="16" name="Graphique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33</xdr:col>
      <xdr:colOff>19050</xdr:colOff>
      <xdr:row>2</xdr:row>
      <xdr:rowOff>104775</xdr:rowOff>
    </xdr:from>
    <xdr:to>
      <xdr:col>34</xdr:col>
      <xdr:colOff>361950</xdr:colOff>
      <xdr:row>17</xdr:row>
      <xdr:rowOff>200025</xdr:rowOff>
    </xdr:to>
    <xdr:graphicFrame macro="">
      <xdr:nvGraphicFramePr>
        <xdr:cNvPr id="17" name="Graphique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34</xdr:col>
      <xdr:colOff>390525</xdr:colOff>
      <xdr:row>2</xdr:row>
      <xdr:rowOff>104775</xdr:rowOff>
    </xdr:from>
    <xdr:to>
      <xdr:col>36</xdr:col>
      <xdr:colOff>0</xdr:colOff>
      <xdr:row>17</xdr:row>
      <xdr:rowOff>200025</xdr:rowOff>
    </xdr:to>
    <xdr:graphicFrame macro="">
      <xdr:nvGraphicFramePr>
        <xdr:cNvPr id="18" name="Graphique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190501</xdr:colOff>
      <xdr:row>2</xdr:row>
      <xdr:rowOff>66675</xdr:rowOff>
    </xdr:from>
    <xdr:to>
      <xdr:col>10</xdr:col>
      <xdr:colOff>219075</xdr:colOff>
      <xdr:row>17</xdr:row>
      <xdr:rowOff>180975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247650</xdr:colOff>
      <xdr:row>2</xdr:row>
      <xdr:rowOff>66675</xdr:rowOff>
    </xdr:from>
    <xdr:to>
      <xdr:col>12</xdr:col>
      <xdr:colOff>276225</xdr:colOff>
      <xdr:row>17</xdr:row>
      <xdr:rowOff>180974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304800</xdr:colOff>
      <xdr:row>2</xdr:row>
      <xdr:rowOff>66675</xdr:rowOff>
    </xdr:from>
    <xdr:to>
      <xdr:col>14</xdr:col>
      <xdr:colOff>333375</xdr:colOff>
      <xdr:row>17</xdr:row>
      <xdr:rowOff>180975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361950</xdr:colOff>
      <xdr:row>2</xdr:row>
      <xdr:rowOff>76199</xdr:rowOff>
    </xdr:from>
    <xdr:to>
      <xdr:col>16</xdr:col>
      <xdr:colOff>238125</xdr:colOff>
      <xdr:row>17</xdr:row>
      <xdr:rowOff>180974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266700</xdr:colOff>
      <xdr:row>2</xdr:row>
      <xdr:rowOff>85724</xdr:rowOff>
    </xdr:from>
    <xdr:to>
      <xdr:col>17</xdr:col>
      <xdr:colOff>752475</xdr:colOff>
      <xdr:row>17</xdr:row>
      <xdr:rowOff>190499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19050</xdr:colOff>
      <xdr:row>2</xdr:row>
      <xdr:rowOff>76200</xdr:rowOff>
    </xdr:from>
    <xdr:to>
      <xdr:col>19</xdr:col>
      <xdr:colOff>438150</xdr:colOff>
      <xdr:row>17</xdr:row>
      <xdr:rowOff>200025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485775</xdr:colOff>
      <xdr:row>2</xdr:row>
      <xdr:rowOff>85724</xdr:rowOff>
    </xdr:from>
    <xdr:to>
      <xdr:col>21</xdr:col>
      <xdr:colOff>57150</xdr:colOff>
      <xdr:row>17</xdr:row>
      <xdr:rowOff>190499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76200</xdr:colOff>
      <xdr:row>2</xdr:row>
      <xdr:rowOff>95250</xdr:rowOff>
    </xdr:from>
    <xdr:to>
      <xdr:col>22</xdr:col>
      <xdr:colOff>314325</xdr:colOff>
      <xdr:row>17</xdr:row>
      <xdr:rowOff>209550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342900</xdr:colOff>
      <xdr:row>2</xdr:row>
      <xdr:rowOff>95250</xdr:rowOff>
    </xdr:from>
    <xdr:to>
      <xdr:col>23</xdr:col>
      <xdr:colOff>733425</xdr:colOff>
      <xdr:row>17</xdr:row>
      <xdr:rowOff>200025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9525</xdr:colOff>
      <xdr:row>2</xdr:row>
      <xdr:rowOff>85724</xdr:rowOff>
    </xdr:from>
    <xdr:to>
      <xdr:col>25</xdr:col>
      <xdr:colOff>371475</xdr:colOff>
      <xdr:row>17</xdr:row>
      <xdr:rowOff>190499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25</xdr:col>
      <xdr:colOff>390525</xdr:colOff>
      <xdr:row>2</xdr:row>
      <xdr:rowOff>85724</xdr:rowOff>
    </xdr:from>
    <xdr:to>
      <xdr:col>27</xdr:col>
      <xdr:colOff>0</xdr:colOff>
      <xdr:row>17</xdr:row>
      <xdr:rowOff>190499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19050</xdr:colOff>
      <xdr:row>2</xdr:row>
      <xdr:rowOff>85724</xdr:rowOff>
    </xdr:from>
    <xdr:to>
      <xdr:col>28</xdr:col>
      <xdr:colOff>361950</xdr:colOff>
      <xdr:row>17</xdr:row>
      <xdr:rowOff>190499</xdr:rowOff>
    </xdr:to>
    <xdr:graphicFrame macro="">
      <xdr:nvGraphicFramePr>
        <xdr:cNvPr id="13" name="Graphique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28</xdr:col>
      <xdr:colOff>390525</xdr:colOff>
      <xdr:row>2</xdr:row>
      <xdr:rowOff>95250</xdr:rowOff>
    </xdr:from>
    <xdr:to>
      <xdr:col>29</xdr:col>
      <xdr:colOff>752475</xdr:colOff>
      <xdr:row>17</xdr:row>
      <xdr:rowOff>180975</xdr:rowOff>
    </xdr:to>
    <xdr:graphicFrame macro="">
      <xdr:nvGraphicFramePr>
        <xdr:cNvPr id="14" name="Graphique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9525</xdr:colOff>
      <xdr:row>2</xdr:row>
      <xdr:rowOff>95250</xdr:rowOff>
    </xdr:from>
    <xdr:to>
      <xdr:col>31</xdr:col>
      <xdr:colOff>333375</xdr:colOff>
      <xdr:row>17</xdr:row>
      <xdr:rowOff>180975</xdr:rowOff>
    </xdr:to>
    <xdr:graphicFrame macro="">
      <xdr:nvGraphicFramePr>
        <xdr:cNvPr id="15" name="Graphique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31</xdr:col>
      <xdr:colOff>361950</xdr:colOff>
      <xdr:row>2</xdr:row>
      <xdr:rowOff>95249</xdr:rowOff>
    </xdr:from>
    <xdr:to>
      <xdr:col>32</xdr:col>
      <xdr:colOff>752475</xdr:colOff>
      <xdr:row>18</xdr:row>
      <xdr:rowOff>0</xdr:rowOff>
    </xdr:to>
    <xdr:graphicFrame macro="">
      <xdr:nvGraphicFramePr>
        <xdr:cNvPr id="16" name="Graphique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33</xdr:col>
      <xdr:colOff>19050</xdr:colOff>
      <xdr:row>2</xdr:row>
      <xdr:rowOff>104775</xdr:rowOff>
    </xdr:from>
    <xdr:to>
      <xdr:col>34</xdr:col>
      <xdr:colOff>361950</xdr:colOff>
      <xdr:row>18</xdr:row>
      <xdr:rowOff>9525</xdr:rowOff>
    </xdr:to>
    <xdr:graphicFrame macro="">
      <xdr:nvGraphicFramePr>
        <xdr:cNvPr id="17" name="Graphique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34</xdr:col>
      <xdr:colOff>390525</xdr:colOff>
      <xdr:row>2</xdr:row>
      <xdr:rowOff>104775</xdr:rowOff>
    </xdr:from>
    <xdr:to>
      <xdr:col>36</xdr:col>
      <xdr:colOff>0</xdr:colOff>
      <xdr:row>18</xdr:row>
      <xdr:rowOff>9525</xdr:rowOff>
    </xdr:to>
    <xdr:graphicFrame macro="">
      <xdr:nvGraphicFramePr>
        <xdr:cNvPr id="18" name="Graphique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190501</xdr:colOff>
      <xdr:row>2</xdr:row>
      <xdr:rowOff>66675</xdr:rowOff>
    </xdr:from>
    <xdr:to>
      <xdr:col>10</xdr:col>
      <xdr:colOff>219075</xdr:colOff>
      <xdr:row>17</xdr:row>
      <xdr:rowOff>180975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247650</xdr:colOff>
      <xdr:row>2</xdr:row>
      <xdr:rowOff>66675</xdr:rowOff>
    </xdr:from>
    <xdr:to>
      <xdr:col>12</xdr:col>
      <xdr:colOff>276225</xdr:colOff>
      <xdr:row>17</xdr:row>
      <xdr:rowOff>180974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304800</xdr:colOff>
      <xdr:row>2</xdr:row>
      <xdr:rowOff>66675</xdr:rowOff>
    </xdr:from>
    <xdr:to>
      <xdr:col>14</xdr:col>
      <xdr:colOff>333375</xdr:colOff>
      <xdr:row>17</xdr:row>
      <xdr:rowOff>180975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361950</xdr:colOff>
      <xdr:row>2</xdr:row>
      <xdr:rowOff>76199</xdr:rowOff>
    </xdr:from>
    <xdr:to>
      <xdr:col>16</xdr:col>
      <xdr:colOff>238125</xdr:colOff>
      <xdr:row>17</xdr:row>
      <xdr:rowOff>180974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266700</xdr:colOff>
      <xdr:row>2</xdr:row>
      <xdr:rowOff>85724</xdr:rowOff>
    </xdr:from>
    <xdr:to>
      <xdr:col>17</xdr:col>
      <xdr:colOff>752475</xdr:colOff>
      <xdr:row>17</xdr:row>
      <xdr:rowOff>190499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19050</xdr:colOff>
      <xdr:row>2</xdr:row>
      <xdr:rowOff>76200</xdr:rowOff>
    </xdr:from>
    <xdr:to>
      <xdr:col>19</xdr:col>
      <xdr:colOff>438150</xdr:colOff>
      <xdr:row>17</xdr:row>
      <xdr:rowOff>200025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485775</xdr:colOff>
      <xdr:row>2</xdr:row>
      <xdr:rowOff>85724</xdr:rowOff>
    </xdr:from>
    <xdr:to>
      <xdr:col>21</xdr:col>
      <xdr:colOff>57150</xdr:colOff>
      <xdr:row>17</xdr:row>
      <xdr:rowOff>190499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76200</xdr:colOff>
      <xdr:row>2</xdr:row>
      <xdr:rowOff>95250</xdr:rowOff>
    </xdr:from>
    <xdr:to>
      <xdr:col>22</xdr:col>
      <xdr:colOff>314325</xdr:colOff>
      <xdr:row>17</xdr:row>
      <xdr:rowOff>209550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342900</xdr:colOff>
      <xdr:row>2</xdr:row>
      <xdr:rowOff>95250</xdr:rowOff>
    </xdr:from>
    <xdr:to>
      <xdr:col>23</xdr:col>
      <xdr:colOff>733425</xdr:colOff>
      <xdr:row>17</xdr:row>
      <xdr:rowOff>200025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9525</xdr:colOff>
      <xdr:row>2</xdr:row>
      <xdr:rowOff>85724</xdr:rowOff>
    </xdr:from>
    <xdr:to>
      <xdr:col>25</xdr:col>
      <xdr:colOff>371475</xdr:colOff>
      <xdr:row>17</xdr:row>
      <xdr:rowOff>190499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25</xdr:col>
      <xdr:colOff>390525</xdr:colOff>
      <xdr:row>2</xdr:row>
      <xdr:rowOff>85724</xdr:rowOff>
    </xdr:from>
    <xdr:to>
      <xdr:col>27</xdr:col>
      <xdr:colOff>0</xdr:colOff>
      <xdr:row>17</xdr:row>
      <xdr:rowOff>190499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19050</xdr:colOff>
      <xdr:row>2</xdr:row>
      <xdr:rowOff>85724</xdr:rowOff>
    </xdr:from>
    <xdr:to>
      <xdr:col>28</xdr:col>
      <xdr:colOff>361950</xdr:colOff>
      <xdr:row>17</xdr:row>
      <xdr:rowOff>190499</xdr:rowOff>
    </xdr:to>
    <xdr:graphicFrame macro="">
      <xdr:nvGraphicFramePr>
        <xdr:cNvPr id="13" name="Graphique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28</xdr:col>
      <xdr:colOff>390525</xdr:colOff>
      <xdr:row>2</xdr:row>
      <xdr:rowOff>95250</xdr:rowOff>
    </xdr:from>
    <xdr:to>
      <xdr:col>29</xdr:col>
      <xdr:colOff>752475</xdr:colOff>
      <xdr:row>17</xdr:row>
      <xdr:rowOff>200025</xdr:rowOff>
    </xdr:to>
    <xdr:graphicFrame macro="">
      <xdr:nvGraphicFramePr>
        <xdr:cNvPr id="14" name="Graphique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9525</xdr:colOff>
      <xdr:row>2</xdr:row>
      <xdr:rowOff>95250</xdr:rowOff>
    </xdr:from>
    <xdr:to>
      <xdr:col>31</xdr:col>
      <xdr:colOff>333375</xdr:colOff>
      <xdr:row>17</xdr:row>
      <xdr:rowOff>209550</xdr:rowOff>
    </xdr:to>
    <xdr:graphicFrame macro="">
      <xdr:nvGraphicFramePr>
        <xdr:cNvPr id="15" name="Graphique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31</xdr:col>
      <xdr:colOff>361950</xdr:colOff>
      <xdr:row>2</xdr:row>
      <xdr:rowOff>95250</xdr:rowOff>
    </xdr:from>
    <xdr:to>
      <xdr:col>32</xdr:col>
      <xdr:colOff>752475</xdr:colOff>
      <xdr:row>17</xdr:row>
      <xdr:rowOff>219076</xdr:rowOff>
    </xdr:to>
    <xdr:graphicFrame macro="">
      <xdr:nvGraphicFramePr>
        <xdr:cNvPr id="16" name="Graphique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33</xdr:col>
      <xdr:colOff>19050</xdr:colOff>
      <xdr:row>2</xdr:row>
      <xdr:rowOff>104775</xdr:rowOff>
    </xdr:from>
    <xdr:to>
      <xdr:col>34</xdr:col>
      <xdr:colOff>361950</xdr:colOff>
      <xdr:row>17</xdr:row>
      <xdr:rowOff>219075</xdr:rowOff>
    </xdr:to>
    <xdr:graphicFrame macro="">
      <xdr:nvGraphicFramePr>
        <xdr:cNvPr id="17" name="Graphique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34</xdr:col>
      <xdr:colOff>390525</xdr:colOff>
      <xdr:row>2</xdr:row>
      <xdr:rowOff>104775</xdr:rowOff>
    </xdr:from>
    <xdr:to>
      <xdr:col>36</xdr:col>
      <xdr:colOff>0</xdr:colOff>
      <xdr:row>17</xdr:row>
      <xdr:rowOff>219075</xdr:rowOff>
    </xdr:to>
    <xdr:graphicFrame macro="">
      <xdr:nvGraphicFramePr>
        <xdr:cNvPr id="18" name="Graphique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27215</xdr:colOff>
      <xdr:row>1</xdr:row>
      <xdr:rowOff>25854</xdr:rowOff>
    </xdr:from>
    <xdr:to>
      <xdr:col>9</xdr:col>
      <xdr:colOff>57150</xdr:colOff>
      <xdr:row>10</xdr:row>
      <xdr:rowOff>136071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85725</xdr:colOff>
      <xdr:row>1</xdr:row>
      <xdr:rowOff>25854</xdr:rowOff>
    </xdr:from>
    <xdr:to>
      <xdr:col>11</xdr:col>
      <xdr:colOff>85725</xdr:colOff>
      <xdr:row>10</xdr:row>
      <xdr:rowOff>136071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123825</xdr:colOff>
      <xdr:row>1</xdr:row>
      <xdr:rowOff>25854</xdr:rowOff>
    </xdr:from>
    <xdr:to>
      <xdr:col>12</xdr:col>
      <xdr:colOff>495300</xdr:colOff>
      <xdr:row>10</xdr:row>
      <xdr:rowOff>136071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542926</xdr:colOff>
      <xdr:row>1</xdr:row>
      <xdr:rowOff>35378</xdr:rowOff>
    </xdr:from>
    <xdr:to>
      <xdr:col>14</xdr:col>
      <xdr:colOff>114300</xdr:colOff>
      <xdr:row>10</xdr:row>
      <xdr:rowOff>139747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219076</xdr:colOff>
      <xdr:row>1</xdr:row>
      <xdr:rowOff>44903</xdr:rowOff>
    </xdr:from>
    <xdr:to>
      <xdr:col>15</xdr:col>
      <xdr:colOff>504825</xdr:colOff>
      <xdr:row>10</xdr:row>
      <xdr:rowOff>149272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523875</xdr:colOff>
      <xdr:row>1</xdr:row>
      <xdr:rowOff>35379</xdr:rowOff>
    </xdr:from>
    <xdr:to>
      <xdr:col>17</xdr:col>
      <xdr:colOff>152400</xdr:colOff>
      <xdr:row>10</xdr:row>
      <xdr:rowOff>145596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171451</xdr:colOff>
      <xdr:row>1</xdr:row>
      <xdr:rowOff>44903</xdr:rowOff>
    </xdr:from>
    <xdr:to>
      <xdr:col>18</xdr:col>
      <xdr:colOff>523875</xdr:colOff>
      <xdr:row>10</xdr:row>
      <xdr:rowOff>149272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542926</xdr:colOff>
      <xdr:row>1</xdr:row>
      <xdr:rowOff>54429</xdr:rowOff>
    </xdr:from>
    <xdr:to>
      <xdr:col>20</xdr:col>
      <xdr:colOff>114300</xdr:colOff>
      <xdr:row>10</xdr:row>
      <xdr:rowOff>152949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43542</xdr:colOff>
      <xdr:row>10</xdr:row>
      <xdr:rowOff>176893</xdr:rowOff>
    </xdr:from>
    <xdr:to>
      <xdr:col>9</xdr:col>
      <xdr:colOff>65314</xdr:colOff>
      <xdr:row>20</xdr:row>
      <xdr:rowOff>87481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93889</xdr:colOff>
      <xdr:row>10</xdr:row>
      <xdr:rowOff>176893</xdr:rowOff>
    </xdr:from>
    <xdr:to>
      <xdr:col>11</xdr:col>
      <xdr:colOff>97971</xdr:colOff>
      <xdr:row>20</xdr:row>
      <xdr:rowOff>87481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145596</xdr:colOff>
      <xdr:row>10</xdr:row>
      <xdr:rowOff>186418</xdr:rowOff>
    </xdr:from>
    <xdr:to>
      <xdr:col>12</xdr:col>
      <xdr:colOff>488496</xdr:colOff>
      <xdr:row>20</xdr:row>
      <xdr:rowOff>97006</xdr:rowOff>
    </xdr:to>
    <xdr:graphicFrame macro="">
      <xdr:nvGraphicFramePr>
        <xdr:cNvPr id="13" name="Graphique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517071</xdr:colOff>
      <xdr:row>10</xdr:row>
      <xdr:rowOff>176893</xdr:rowOff>
    </xdr:from>
    <xdr:to>
      <xdr:col>14</xdr:col>
      <xdr:colOff>117021</xdr:colOff>
      <xdr:row>20</xdr:row>
      <xdr:rowOff>81643</xdr:rowOff>
    </xdr:to>
    <xdr:graphicFrame macro="">
      <xdr:nvGraphicFramePr>
        <xdr:cNvPr id="14" name="Graphique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174171</xdr:colOff>
      <xdr:row>10</xdr:row>
      <xdr:rowOff>176893</xdr:rowOff>
    </xdr:from>
    <xdr:to>
      <xdr:col>15</xdr:col>
      <xdr:colOff>498021</xdr:colOff>
      <xdr:row>20</xdr:row>
      <xdr:rowOff>81643</xdr:rowOff>
    </xdr:to>
    <xdr:graphicFrame macro="">
      <xdr:nvGraphicFramePr>
        <xdr:cNvPr id="15" name="Graphique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542284</xdr:colOff>
      <xdr:row>10</xdr:row>
      <xdr:rowOff>188099</xdr:rowOff>
    </xdr:from>
    <xdr:to>
      <xdr:col>17</xdr:col>
      <xdr:colOff>123184</xdr:colOff>
      <xdr:row>20</xdr:row>
      <xdr:rowOff>92849</xdr:rowOff>
    </xdr:to>
    <xdr:graphicFrame macro="">
      <xdr:nvGraphicFramePr>
        <xdr:cNvPr id="17" name="Graphique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151760</xdr:colOff>
      <xdr:row>11</xdr:row>
      <xdr:rowOff>7124</xdr:rowOff>
    </xdr:from>
    <xdr:to>
      <xdr:col>18</xdr:col>
      <xdr:colOff>475609</xdr:colOff>
      <xdr:row>20</xdr:row>
      <xdr:rowOff>102374</xdr:rowOff>
    </xdr:to>
    <xdr:graphicFrame macro="">
      <xdr:nvGraphicFramePr>
        <xdr:cNvPr id="18" name="Graphique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18</xdr:col>
      <xdr:colOff>485134</xdr:colOff>
      <xdr:row>11</xdr:row>
      <xdr:rowOff>7124</xdr:rowOff>
    </xdr:from>
    <xdr:to>
      <xdr:col>20</xdr:col>
      <xdr:colOff>123184</xdr:colOff>
      <xdr:row>20</xdr:row>
      <xdr:rowOff>96536</xdr:rowOff>
    </xdr:to>
    <xdr:graphicFrame macro="">
      <xdr:nvGraphicFramePr>
        <xdr:cNvPr id="19" name="Graphique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20</xdr:col>
      <xdr:colOff>142235</xdr:colOff>
      <xdr:row>10</xdr:row>
      <xdr:rowOff>188099</xdr:rowOff>
    </xdr:from>
    <xdr:to>
      <xdr:col>21</xdr:col>
      <xdr:colOff>466085</xdr:colOff>
      <xdr:row>20</xdr:row>
      <xdr:rowOff>92849</xdr:rowOff>
    </xdr:to>
    <xdr:graphicFrame macro="">
      <xdr:nvGraphicFramePr>
        <xdr:cNvPr id="20" name="Graphique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</xdr:col>
      <xdr:colOff>28575</xdr:colOff>
      <xdr:row>20</xdr:row>
      <xdr:rowOff>123512</xdr:rowOff>
    </xdr:from>
    <xdr:to>
      <xdr:col>9</xdr:col>
      <xdr:colOff>47625</xdr:colOff>
      <xdr:row>32</xdr:row>
      <xdr:rowOff>99288</xdr:rowOff>
    </xdr:to>
    <xdr:graphicFrame macro="">
      <xdr:nvGraphicFramePr>
        <xdr:cNvPr id="21" name="Graphique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66675</xdr:colOff>
      <xdr:row>20</xdr:row>
      <xdr:rowOff>123265</xdr:rowOff>
    </xdr:from>
    <xdr:to>
      <xdr:col>11</xdr:col>
      <xdr:colOff>57150</xdr:colOff>
      <xdr:row>32</xdr:row>
      <xdr:rowOff>106362</xdr:rowOff>
    </xdr:to>
    <xdr:graphicFrame macro="">
      <xdr:nvGraphicFramePr>
        <xdr:cNvPr id="22" name="Graphique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11</xdr:col>
      <xdr:colOff>76201</xdr:colOff>
      <xdr:row>20</xdr:row>
      <xdr:rowOff>113491</xdr:rowOff>
    </xdr:from>
    <xdr:to>
      <xdr:col>12</xdr:col>
      <xdr:colOff>381001</xdr:colOff>
      <xdr:row>32</xdr:row>
      <xdr:rowOff>103908</xdr:rowOff>
    </xdr:to>
    <xdr:graphicFrame macro="">
      <xdr:nvGraphicFramePr>
        <xdr:cNvPr id="23" name="Graphique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12</xdr:col>
      <xdr:colOff>409575</xdr:colOff>
      <xdr:row>20</xdr:row>
      <xdr:rowOff>113245</xdr:rowOff>
    </xdr:from>
    <xdr:to>
      <xdr:col>14</xdr:col>
      <xdr:colOff>28575</xdr:colOff>
      <xdr:row>32</xdr:row>
      <xdr:rowOff>110982</xdr:rowOff>
    </xdr:to>
    <xdr:graphicFrame macro="">
      <xdr:nvGraphicFramePr>
        <xdr:cNvPr id="24" name="Graphique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14</xdr:col>
      <xdr:colOff>66675</xdr:colOff>
      <xdr:row>20</xdr:row>
      <xdr:rowOff>113491</xdr:rowOff>
    </xdr:from>
    <xdr:to>
      <xdr:col>15</xdr:col>
      <xdr:colOff>419100</xdr:colOff>
      <xdr:row>32</xdr:row>
      <xdr:rowOff>103908</xdr:rowOff>
    </xdr:to>
    <xdr:graphicFrame macro="">
      <xdr:nvGraphicFramePr>
        <xdr:cNvPr id="25" name="Graphique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447675</xdr:colOff>
      <xdr:row>20</xdr:row>
      <xdr:rowOff>113491</xdr:rowOff>
    </xdr:from>
    <xdr:to>
      <xdr:col>17</xdr:col>
      <xdr:colOff>19050</xdr:colOff>
      <xdr:row>32</xdr:row>
      <xdr:rowOff>103908</xdr:rowOff>
    </xdr:to>
    <xdr:graphicFrame macro="">
      <xdr:nvGraphicFramePr>
        <xdr:cNvPr id="26" name="Graphique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17</xdr:col>
      <xdr:colOff>47625</xdr:colOff>
      <xdr:row>20</xdr:row>
      <xdr:rowOff>123265</xdr:rowOff>
    </xdr:from>
    <xdr:to>
      <xdr:col>18</xdr:col>
      <xdr:colOff>381000</xdr:colOff>
      <xdr:row>32</xdr:row>
      <xdr:rowOff>106362</xdr:rowOff>
    </xdr:to>
    <xdr:graphicFrame macro="">
      <xdr:nvGraphicFramePr>
        <xdr:cNvPr id="27" name="Graphique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409574</xdr:colOff>
      <xdr:row>20</xdr:row>
      <xdr:rowOff>123265</xdr:rowOff>
    </xdr:from>
    <xdr:to>
      <xdr:col>20</xdr:col>
      <xdr:colOff>57149</xdr:colOff>
      <xdr:row>32</xdr:row>
      <xdr:rowOff>106362</xdr:rowOff>
    </xdr:to>
    <xdr:graphicFrame macro="">
      <xdr:nvGraphicFramePr>
        <xdr:cNvPr id="28" name="Graphique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20</xdr:col>
      <xdr:colOff>76201</xdr:colOff>
      <xdr:row>20</xdr:row>
      <xdr:rowOff>123512</xdr:rowOff>
    </xdr:from>
    <xdr:to>
      <xdr:col>21</xdr:col>
      <xdr:colOff>419101</xdr:colOff>
      <xdr:row>32</xdr:row>
      <xdr:rowOff>99288</xdr:rowOff>
    </xdr:to>
    <xdr:graphicFrame macro="">
      <xdr:nvGraphicFramePr>
        <xdr:cNvPr id="29" name="Graphique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21</xdr:col>
      <xdr:colOff>438150</xdr:colOff>
      <xdr:row>20</xdr:row>
      <xdr:rowOff>123265</xdr:rowOff>
    </xdr:from>
    <xdr:to>
      <xdr:col>23</xdr:col>
      <xdr:colOff>38100</xdr:colOff>
      <xdr:row>32</xdr:row>
      <xdr:rowOff>106362</xdr:rowOff>
    </xdr:to>
    <xdr:graphicFrame macro="">
      <xdr:nvGraphicFramePr>
        <xdr:cNvPr id="30" name="Graphique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23</xdr:col>
      <xdr:colOff>76200</xdr:colOff>
      <xdr:row>20</xdr:row>
      <xdr:rowOff>123265</xdr:rowOff>
    </xdr:from>
    <xdr:to>
      <xdr:col>24</xdr:col>
      <xdr:colOff>457200</xdr:colOff>
      <xdr:row>32</xdr:row>
      <xdr:rowOff>106362</xdr:rowOff>
    </xdr:to>
    <xdr:graphicFrame macro="">
      <xdr:nvGraphicFramePr>
        <xdr:cNvPr id="31" name="Graphique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6</xdr:col>
      <xdr:colOff>95250</xdr:colOff>
      <xdr:row>32</xdr:row>
      <xdr:rowOff>142875</xdr:rowOff>
    </xdr:from>
    <xdr:to>
      <xdr:col>9</xdr:col>
      <xdr:colOff>57150</xdr:colOff>
      <xdr:row>48</xdr:row>
      <xdr:rowOff>47625</xdr:rowOff>
    </xdr:to>
    <xdr:graphicFrame macro="">
      <xdr:nvGraphicFramePr>
        <xdr:cNvPr id="32" name="Graphique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</xdr:col>
      <xdr:colOff>85725</xdr:colOff>
      <xdr:row>32</xdr:row>
      <xdr:rowOff>142875</xdr:rowOff>
    </xdr:from>
    <xdr:to>
      <xdr:col>11</xdr:col>
      <xdr:colOff>76200</xdr:colOff>
      <xdr:row>48</xdr:row>
      <xdr:rowOff>38100</xdr:rowOff>
    </xdr:to>
    <xdr:graphicFrame macro="">
      <xdr:nvGraphicFramePr>
        <xdr:cNvPr id="33" name="Graphique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11</xdr:col>
      <xdr:colOff>95251</xdr:colOff>
      <xdr:row>32</xdr:row>
      <xdr:rowOff>142875</xdr:rowOff>
    </xdr:from>
    <xdr:to>
      <xdr:col>12</xdr:col>
      <xdr:colOff>400051</xdr:colOff>
      <xdr:row>48</xdr:row>
      <xdr:rowOff>38100</xdr:rowOff>
    </xdr:to>
    <xdr:graphicFrame macro="">
      <xdr:nvGraphicFramePr>
        <xdr:cNvPr id="34" name="Graphique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12</xdr:col>
      <xdr:colOff>428625</xdr:colOff>
      <xdr:row>32</xdr:row>
      <xdr:rowOff>142875</xdr:rowOff>
    </xdr:from>
    <xdr:to>
      <xdr:col>14</xdr:col>
      <xdr:colOff>19050</xdr:colOff>
      <xdr:row>48</xdr:row>
      <xdr:rowOff>38100</xdr:rowOff>
    </xdr:to>
    <xdr:graphicFrame macro="">
      <xdr:nvGraphicFramePr>
        <xdr:cNvPr id="35" name="Graphique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14</xdr:col>
      <xdr:colOff>38100</xdr:colOff>
      <xdr:row>32</xdr:row>
      <xdr:rowOff>142875</xdr:rowOff>
    </xdr:from>
    <xdr:to>
      <xdr:col>15</xdr:col>
      <xdr:colOff>409575</xdr:colOff>
      <xdr:row>48</xdr:row>
      <xdr:rowOff>47625</xdr:rowOff>
    </xdr:to>
    <xdr:graphicFrame macro="">
      <xdr:nvGraphicFramePr>
        <xdr:cNvPr id="36" name="Graphique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oneCellAnchor>
    <xdr:from>
      <xdr:col>22</xdr:col>
      <xdr:colOff>200025</xdr:colOff>
      <xdr:row>7</xdr:row>
      <xdr:rowOff>0</xdr:rowOff>
    </xdr:from>
    <xdr:ext cx="184731" cy="264560"/>
    <xdr:sp macro="" textlink="">
      <xdr:nvSpPr>
        <xdr:cNvPr id="37" name="ZoneTexte 36"/>
        <xdr:cNvSpPr txBox="1"/>
      </xdr:nvSpPr>
      <xdr:spPr>
        <a:xfrm>
          <a:off x="16840200" y="2009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topLeftCell="C1" workbookViewId="0">
      <selection activeCell="I1" sqref="I1:EC1048576"/>
    </sheetView>
  </sheetViews>
  <sheetFormatPr baseColWidth="10" defaultRowHeight="12.75"/>
  <cols>
    <col min="1" max="1" width="10" style="1" customWidth="1"/>
    <col min="2" max="2" width="39.140625" style="2" customWidth="1"/>
    <col min="3" max="3" width="90.28515625" style="3" customWidth="1"/>
    <col min="4" max="4" width="5" style="50" customWidth="1"/>
    <col min="5" max="8" width="4.28515625" style="4" customWidth="1"/>
    <col min="9" max="83" width="4.28515625" style="3" customWidth="1"/>
    <col min="84" max="16384" width="11.42578125" style="3"/>
  </cols>
  <sheetData>
    <row r="1" spans="1:8" ht="27" customHeight="1">
      <c r="B1" s="191" t="s">
        <v>61</v>
      </c>
      <c r="C1" s="191"/>
    </row>
    <row r="2" spans="1:8" ht="17.25" customHeight="1">
      <c r="A2" s="3"/>
      <c r="B2" s="63"/>
      <c r="C2"/>
      <c r="D2" s="192" t="s">
        <v>65</v>
      </c>
      <c r="E2" s="192"/>
      <c r="F2" s="192"/>
      <c r="G2" s="192"/>
      <c r="H2" s="192"/>
    </row>
    <row r="3" spans="1:8" ht="13.5" thickBot="1">
      <c r="A3" s="178" t="s">
        <v>0</v>
      </c>
      <c r="B3" s="178"/>
      <c r="C3" s="5" t="s">
        <v>1</v>
      </c>
      <c r="D3" s="6" t="s">
        <v>2</v>
      </c>
      <c r="E3" s="7">
        <v>0</v>
      </c>
      <c r="F3" s="7">
        <v>1</v>
      </c>
      <c r="G3" s="7">
        <v>2</v>
      </c>
      <c r="H3" s="7">
        <v>3</v>
      </c>
    </row>
    <row r="4" spans="1:8">
      <c r="A4" s="157" t="s">
        <v>3</v>
      </c>
      <c r="B4" s="128"/>
      <c r="C4" s="128"/>
      <c r="D4" s="128"/>
      <c r="E4" s="128"/>
      <c r="F4" s="128"/>
      <c r="G4" s="128"/>
      <c r="H4" s="129"/>
    </row>
    <row r="5" spans="1:8">
      <c r="A5" s="179" t="s">
        <v>50</v>
      </c>
      <c r="B5" s="176" t="s">
        <v>60</v>
      </c>
      <c r="C5" s="8" t="s">
        <v>20</v>
      </c>
      <c r="D5" s="59">
        <v>0</v>
      </c>
      <c r="E5" s="9">
        <v>1</v>
      </c>
      <c r="F5" s="61">
        <v>3</v>
      </c>
      <c r="G5" s="9">
        <v>88</v>
      </c>
      <c r="H5" s="10">
        <v>21</v>
      </c>
    </row>
    <row r="6" spans="1:8">
      <c r="A6" s="179"/>
      <c r="B6" s="176"/>
      <c r="C6" s="11" t="s">
        <v>4</v>
      </c>
      <c r="D6" s="60">
        <v>0</v>
      </c>
      <c r="E6" s="13">
        <v>0</v>
      </c>
      <c r="F6" s="13">
        <v>7</v>
      </c>
      <c r="G6" s="13">
        <v>91</v>
      </c>
      <c r="H6" s="14">
        <v>15</v>
      </c>
    </row>
    <row r="7" spans="1:8">
      <c r="A7" s="179"/>
      <c r="B7" s="176"/>
      <c r="C7" s="8" t="s">
        <v>5</v>
      </c>
      <c r="D7" s="15">
        <v>0</v>
      </c>
      <c r="E7" s="16">
        <v>1</v>
      </c>
      <c r="F7" s="16">
        <v>78</v>
      </c>
      <c r="G7" s="16">
        <v>30</v>
      </c>
      <c r="H7" s="17">
        <v>4</v>
      </c>
    </row>
    <row r="8" spans="1:8">
      <c r="A8" s="179"/>
      <c r="B8" s="176"/>
      <c r="C8" s="18" t="s">
        <v>21</v>
      </c>
      <c r="D8" s="12">
        <v>19</v>
      </c>
      <c r="E8" s="13">
        <v>8</v>
      </c>
      <c r="F8" s="13">
        <v>28</v>
      </c>
      <c r="G8" s="13">
        <v>24</v>
      </c>
      <c r="H8" s="14">
        <v>2</v>
      </c>
    </row>
    <row r="9" spans="1:8">
      <c r="A9" s="179"/>
      <c r="B9" s="176"/>
      <c r="C9" s="58" t="s">
        <v>46</v>
      </c>
      <c r="D9" s="15">
        <v>2</v>
      </c>
      <c r="E9" s="16">
        <v>1</v>
      </c>
      <c r="F9" s="16">
        <v>10</v>
      </c>
      <c r="G9" s="16">
        <v>38</v>
      </c>
      <c r="H9" s="17">
        <v>63</v>
      </c>
    </row>
    <row r="10" spans="1:8">
      <c r="A10" s="172" t="s">
        <v>51</v>
      </c>
      <c r="B10" s="175" t="s">
        <v>13</v>
      </c>
      <c r="C10" s="18" t="s">
        <v>24</v>
      </c>
      <c r="D10" s="19">
        <v>8</v>
      </c>
      <c r="E10" s="13">
        <v>7</v>
      </c>
      <c r="F10" s="13">
        <v>9</v>
      </c>
      <c r="G10" s="13">
        <v>76</v>
      </c>
      <c r="H10" s="14">
        <v>8</v>
      </c>
    </row>
    <row r="11" spans="1:8" ht="15.75" customHeight="1">
      <c r="A11" s="173"/>
      <c r="B11" s="176"/>
      <c r="C11" s="20" t="s">
        <v>6</v>
      </c>
      <c r="D11" s="21">
        <v>13</v>
      </c>
      <c r="E11" s="16">
        <v>1</v>
      </c>
      <c r="F11" s="16">
        <v>7</v>
      </c>
      <c r="G11" s="16">
        <v>15</v>
      </c>
      <c r="H11" s="17">
        <v>8</v>
      </c>
    </row>
    <row r="12" spans="1:8">
      <c r="A12" s="173"/>
      <c r="B12" s="176"/>
      <c r="C12" s="18" t="s">
        <v>7</v>
      </c>
      <c r="D12" s="19">
        <v>12</v>
      </c>
      <c r="E12" s="13">
        <v>3</v>
      </c>
      <c r="F12" s="13">
        <v>11</v>
      </c>
      <c r="G12" s="13">
        <v>8</v>
      </c>
      <c r="H12" s="14">
        <v>2</v>
      </c>
    </row>
    <row r="13" spans="1:8" ht="13.5" customHeight="1">
      <c r="A13" s="173"/>
      <c r="B13" s="176"/>
      <c r="C13" s="53" t="s">
        <v>47</v>
      </c>
      <c r="D13" s="21">
        <v>7</v>
      </c>
      <c r="E13" s="16">
        <v>2</v>
      </c>
      <c r="F13" s="16">
        <v>8</v>
      </c>
      <c r="G13" s="16">
        <v>12</v>
      </c>
      <c r="H13" s="17">
        <v>8</v>
      </c>
    </row>
    <row r="14" spans="1:8">
      <c r="A14" s="173"/>
      <c r="B14" s="176"/>
      <c r="C14" s="11" t="s">
        <v>22</v>
      </c>
      <c r="D14" s="19">
        <v>14</v>
      </c>
      <c r="E14" s="13">
        <v>1</v>
      </c>
      <c r="F14" s="13">
        <v>6</v>
      </c>
      <c r="G14" s="13">
        <v>7</v>
      </c>
      <c r="H14" s="14">
        <v>1</v>
      </c>
    </row>
    <row r="15" spans="1:8">
      <c r="A15" s="173"/>
      <c r="B15" s="176"/>
      <c r="C15" s="20" t="s">
        <v>23</v>
      </c>
      <c r="D15" s="21">
        <v>6</v>
      </c>
      <c r="E15" s="16">
        <v>2</v>
      </c>
      <c r="F15" s="16">
        <v>5</v>
      </c>
      <c r="G15" s="16">
        <v>16</v>
      </c>
      <c r="H15" s="17">
        <v>4</v>
      </c>
    </row>
    <row r="16" spans="1:8">
      <c r="A16" s="174"/>
      <c r="B16" s="177"/>
      <c r="C16" s="52" t="s">
        <v>25</v>
      </c>
      <c r="D16" s="22">
        <v>19</v>
      </c>
      <c r="E16" s="13">
        <v>5</v>
      </c>
      <c r="F16" s="13">
        <v>4</v>
      </c>
      <c r="G16" s="13">
        <v>7</v>
      </c>
      <c r="H16" s="14">
        <v>1</v>
      </c>
    </row>
    <row r="17" spans="1:8">
      <c r="A17" s="180" t="s">
        <v>52</v>
      </c>
      <c r="B17" s="175" t="s">
        <v>14</v>
      </c>
      <c r="C17" s="53" t="s">
        <v>33</v>
      </c>
      <c r="D17" s="23">
        <v>8</v>
      </c>
      <c r="E17" s="16">
        <v>3</v>
      </c>
      <c r="F17" s="16">
        <v>10</v>
      </c>
      <c r="G17" s="16">
        <v>11</v>
      </c>
      <c r="H17" s="17">
        <v>5</v>
      </c>
    </row>
    <row r="18" spans="1:8">
      <c r="A18" s="181"/>
      <c r="B18" s="183"/>
      <c r="C18" s="52" t="s">
        <v>26</v>
      </c>
      <c r="D18" s="22">
        <v>14</v>
      </c>
      <c r="E18" s="13">
        <v>3</v>
      </c>
      <c r="F18" s="13">
        <v>6</v>
      </c>
      <c r="G18" s="13">
        <v>4</v>
      </c>
      <c r="H18" s="14">
        <v>1</v>
      </c>
    </row>
    <row r="19" spans="1:8">
      <c r="A19" s="181"/>
      <c r="B19" s="183"/>
      <c r="C19" s="20" t="s">
        <v>42</v>
      </c>
      <c r="D19" s="23">
        <v>16</v>
      </c>
      <c r="E19" s="16">
        <v>2</v>
      </c>
      <c r="F19" s="16">
        <v>4</v>
      </c>
      <c r="G19" s="16">
        <v>4</v>
      </c>
      <c r="H19" s="17">
        <v>2</v>
      </c>
    </row>
    <row r="20" spans="1:8" ht="13.5" thickBot="1">
      <c r="A20" s="182"/>
      <c r="B20" s="184"/>
      <c r="C20" s="52" t="s">
        <v>27</v>
      </c>
      <c r="D20" s="12">
        <v>9</v>
      </c>
      <c r="E20" s="24">
        <v>2</v>
      </c>
      <c r="F20" s="24">
        <v>7</v>
      </c>
      <c r="G20" s="24">
        <v>8</v>
      </c>
      <c r="H20" s="25">
        <v>6</v>
      </c>
    </row>
    <row r="21" spans="1:8" ht="13.5" customHeight="1">
      <c r="A21" s="158" t="s">
        <v>8</v>
      </c>
      <c r="B21" s="130"/>
      <c r="C21" s="130"/>
      <c r="D21" s="130"/>
      <c r="E21" s="130"/>
      <c r="F21" s="130"/>
      <c r="G21" s="130"/>
      <c r="H21" s="131"/>
    </row>
    <row r="22" spans="1:8" ht="13.5" customHeight="1">
      <c r="A22" s="172" t="s">
        <v>53</v>
      </c>
      <c r="B22" s="185" t="s">
        <v>15</v>
      </c>
      <c r="C22" s="54" t="s">
        <v>29</v>
      </c>
      <c r="D22" s="27">
        <v>5</v>
      </c>
      <c r="E22" s="28"/>
      <c r="F22" s="28"/>
      <c r="G22" s="29"/>
      <c r="H22" s="30"/>
    </row>
    <row r="23" spans="1:8" ht="13.5" customHeight="1">
      <c r="A23" s="173"/>
      <c r="B23" s="186"/>
      <c r="C23" s="31" t="s">
        <v>31</v>
      </c>
      <c r="D23" s="32">
        <v>5</v>
      </c>
      <c r="E23" s="33"/>
      <c r="F23" s="33"/>
      <c r="G23" s="34"/>
      <c r="H23" s="35"/>
    </row>
    <row r="24" spans="1:8" ht="13.5" customHeight="1">
      <c r="A24" s="173"/>
      <c r="B24" s="186"/>
      <c r="C24" s="54" t="s">
        <v>32</v>
      </c>
      <c r="D24" s="27">
        <v>5</v>
      </c>
      <c r="E24" s="28"/>
      <c r="F24" s="28"/>
      <c r="G24" s="29"/>
      <c r="H24" s="36"/>
    </row>
    <row r="25" spans="1:8" ht="13.5" customHeight="1">
      <c r="A25" s="174"/>
      <c r="B25" s="187"/>
      <c r="C25" s="55" t="s">
        <v>48</v>
      </c>
      <c r="D25" s="22">
        <v>5</v>
      </c>
      <c r="E25" s="33"/>
      <c r="F25" s="33"/>
      <c r="G25" s="33"/>
      <c r="H25" s="37"/>
    </row>
    <row r="26" spans="1:8" ht="13.5" customHeight="1">
      <c r="A26" s="172" t="s">
        <v>54</v>
      </c>
      <c r="B26" s="175" t="s">
        <v>28</v>
      </c>
      <c r="C26" s="26" t="s">
        <v>9</v>
      </c>
      <c r="D26" s="23">
        <v>5</v>
      </c>
      <c r="E26" s="28"/>
      <c r="F26" s="28"/>
      <c r="G26" s="28"/>
      <c r="H26" s="38"/>
    </row>
    <row r="27" spans="1:8" ht="13.5" customHeight="1">
      <c r="A27" s="173"/>
      <c r="B27" s="186"/>
      <c r="C27" s="31" t="s">
        <v>10</v>
      </c>
      <c r="D27" s="22">
        <v>5</v>
      </c>
      <c r="E27" s="33"/>
      <c r="F27" s="33"/>
      <c r="G27" s="33"/>
      <c r="H27" s="37"/>
    </row>
    <row r="28" spans="1:8" ht="13.5" customHeight="1">
      <c r="A28" s="173"/>
      <c r="B28" s="186"/>
      <c r="C28" s="54" t="s">
        <v>11</v>
      </c>
      <c r="D28" s="23">
        <v>5</v>
      </c>
      <c r="E28" s="28"/>
      <c r="F28" s="28"/>
      <c r="G28" s="28"/>
      <c r="H28" s="38"/>
    </row>
    <row r="29" spans="1:8" ht="12.75" customHeight="1">
      <c r="A29" s="173"/>
      <c r="B29" s="186"/>
      <c r="C29" s="56" t="s">
        <v>41</v>
      </c>
      <c r="D29" s="22">
        <v>5</v>
      </c>
      <c r="E29" s="33"/>
      <c r="F29" s="33"/>
      <c r="G29" s="33"/>
      <c r="H29" s="39"/>
    </row>
    <row r="30" spans="1:8">
      <c r="A30" s="180" t="s">
        <v>55</v>
      </c>
      <c r="B30" s="175" t="s">
        <v>16</v>
      </c>
      <c r="C30" s="26" t="s">
        <v>30</v>
      </c>
      <c r="D30" s="40"/>
      <c r="E30" s="41"/>
      <c r="F30" s="41"/>
      <c r="G30" s="41"/>
      <c r="H30" s="37">
        <v>1</v>
      </c>
    </row>
    <row r="31" spans="1:8">
      <c r="A31" s="181"/>
      <c r="B31" s="183"/>
      <c r="C31" s="56" t="s">
        <v>43</v>
      </c>
      <c r="D31" s="42">
        <v>1</v>
      </c>
      <c r="E31" s="43"/>
      <c r="F31" s="43"/>
      <c r="G31" s="43"/>
      <c r="H31" s="38"/>
    </row>
    <row r="32" spans="1:8">
      <c r="A32" s="181"/>
      <c r="B32" s="188"/>
      <c r="C32" s="26" t="s">
        <v>7</v>
      </c>
      <c r="D32" s="40"/>
      <c r="E32" s="41"/>
      <c r="F32" s="41"/>
      <c r="G32" s="41">
        <v>1</v>
      </c>
      <c r="H32" s="37"/>
    </row>
    <row r="33" spans="1:8" ht="12.75" customHeight="1" thickBot="1">
      <c r="A33" s="182"/>
      <c r="B33" s="184"/>
      <c r="C33" s="52" t="s">
        <v>27</v>
      </c>
      <c r="D33" s="23"/>
      <c r="E33" s="16"/>
      <c r="F33" s="16"/>
      <c r="G33" s="16">
        <v>1</v>
      </c>
      <c r="H33" s="17"/>
    </row>
    <row r="34" spans="1:8" ht="13.5" customHeight="1">
      <c r="A34" s="158" t="s">
        <v>12</v>
      </c>
      <c r="B34" s="130"/>
      <c r="C34" s="130"/>
      <c r="D34" s="130"/>
      <c r="E34" s="130"/>
      <c r="F34" s="130"/>
      <c r="G34" s="130"/>
      <c r="H34" s="131"/>
    </row>
    <row r="35" spans="1:8" ht="12.75" customHeight="1">
      <c r="A35" s="172" t="s">
        <v>56</v>
      </c>
      <c r="B35" s="175" t="s">
        <v>19</v>
      </c>
      <c r="C35" s="56" t="s">
        <v>34</v>
      </c>
      <c r="D35" s="22"/>
      <c r="E35" s="33">
        <v>1</v>
      </c>
      <c r="F35" s="33"/>
      <c r="G35" s="33">
        <v>1</v>
      </c>
      <c r="H35" s="44"/>
    </row>
    <row r="36" spans="1:8">
      <c r="A36" s="190"/>
      <c r="B36" s="176"/>
      <c r="C36" s="54" t="s">
        <v>35</v>
      </c>
      <c r="D36" s="23"/>
      <c r="E36" s="28"/>
      <c r="F36" s="28"/>
      <c r="G36" s="28">
        <v>1</v>
      </c>
      <c r="H36" s="30">
        <v>1</v>
      </c>
    </row>
    <row r="37" spans="1:8">
      <c r="A37" s="190"/>
      <c r="B37" s="176"/>
      <c r="C37" s="56" t="s">
        <v>44</v>
      </c>
      <c r="D37" s="22"/>
      <c r="E37" s="33"/>
      <c r="F37" s="33"/>
      <c r="G37" s="33">
        <v>2</v>
      </c>
      <c r="H37" s="44"/>
    </row>
    <row r="38" spans="1:8" ht="13.5" customHeight="1">
      <c r="A38" s="173"/>
      <c r="B38" s="176"/>
      <c r="C38" s="54" t="s">
        <v>37</v>
      </c>
      <c r="D38" s="23">
        <v>1</v>
      </c>
      <c r="E38" s="28"/>
      <c r="F38" s="28"/>
      <c r="G38" s="28"/>
      <c r="H38" s="30">
        <v>1</v>
      </c>
    </row>
    <row r="39" spans="1:8" ht="13.5" customHeight="1">
      <c r="A39" s="174"/>
      <c r="B39" s="189"/>
      <c r="C39" s="55" t="s">
        <v>36</v>
      </c>
      <c r="D39" s="22"/>
      <c r="E39" s="33"/>
      <c r="F39" s="33">
        <v>1</v>
      </c>
      <c r="G39" s="33"/>
      <c r="H39" s="44"/>
    </row>
    <row r="40" spans="1:8" ht="13.5" customHeight="1">
      <c r="A40" s="172" t="s">
        <v>57</v>
      </c>
      <c r="B40" s="175" t="s">
        <v>17</v>
      </c>
      <c r="C40" s="54" t="s">
        <v>38</v>
      </c>
      <c r="D40" s="23"/>
      <c r="E40" s="28">
        <v>1</v>
      </c>
      <c r="F40" s="28"/>
      <c r="G40" s="28"/>
      <c r="H40" s="30"/>
    </row>
    <row r="41" spans="1:8">
      <c r="A41" s="173"/>
      <c r="B41" s="186"/>
      <c r="C41" s="55" t="s">
        <v>59</v>
      </c>
      <c r="D41" s="22"/>
      <c r="E41" s="33"/>
      <c r="F41" s="33">
        <v>1</v>
      </c>
      <c r="G41" s="33"/>
      <c r="H41" s="44"/>
    </row>
    <row r="42" spans="1:8">
      <c r="A42" s="174"/>
      <c r="B42" s="187"/>
      <c r="C42" s="54" t="s">
        <v>45</v>
      </c>
      <c r="D42" s="23"/>
      <c r="E42" s="16"/>
      <c r="F42" s="16">
        <v>1</v>
      </c>
      <c r="G42" s="16"/>
      <c r="H42" s="45"/>
    </row>
    <row r="43" spans="1:8">
      <c r="A43" s="180" t="s">
        <v>58</v>
      </c>
      <c r="B43" s="175" t="s">
        <v>18</v>
      </c>
      <c r="C43" s="55" t="s">
        <v>39</v>
      </c>
      <c r="D43" s="22">
        <v>1</v>
      </c>
      <c r="E43" s="13"/>
      <c r="F43" s="13"/>
      <c r="G43" s="13"/>
      <c r="H43" s="46"/>
    </row>
    <row r="44" spans="1:8">
      <c r="A44" s="181"/>
      <c r="B44" s="183"/>
      <c r="C44" s="54" t="s">
        <v>49</v>
      </c>
      <c r="D44" s="23"/>
      <c r="E44" s="16"/>
      <c r="F44" s="16"/>
      <c r="G44" s="16">
        <v>1</v>
      </c>
      <c r="H44" s="45"/>
    </row>
    <row r="45" spans="1:8" ht="13.5" thickBot="1">
      <c r="A45" s="182"/>
      <c r="B45" s="184"/>
      <c r="C45" s="57" t="s">
        <v>40</v>
      </c>
      <c r="D45" s="47"/>
      <c r="E45" s="48">
        <v>1</v>
      </c>
      <c r="F45" s="48"/>
      <c r="G45" s="48"/>
      <c r="H45" s="49"/>
    </row>
    <row r="47" spans="1:8" ht="14.25">
      <c r="B47" s="51"/>
    </row>
  </sheetData>
  <mergeCells count="21">
    <mergeCell ref="B1:C1"/>
    <mergeCell ref="D2:H2"/>
    <mergeCell ref="B40:B42"/>
    <mergeCell ref="A40:A42"/>
    <mergeCell ref="A43:A45"/>
    <mergeCell ref="B43:B45"/>
    <mergeCell ref="B35:B39"/>
    <mergeCell ref="A35:A39"/>
    <mergeCell ref="A30:A33"/>
    <mergeCell ref="A22:A25"/>
    <mergeCell ref="A17:A20"/>
    <mergeCell ref="B17:B20"/>
    <mergeCell ref="B22:B25"/>
    <mergeCell ref="A26:A29"/>
    <mergeCell ref="B30:B33"/>
    <mergeCell ref="B26:B29"/>
    <mergeCell ref="A10:A16"/>
    <mergeCell ref="B10:B16"/>
    <mergeCell ref="A3:B3"/>
    <mergeCell ref="A5:A9"/>
    <mergeCell ref="B5:B9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6"/>
  <sheetViews>
    <sheetView zoomScale="70" zoomScaleNormal="70" workbookViewId="0">
      <pane xSplit="6" topLeftCell="G1" activePane="topRight" state="frozen"/>
      <selection pane="topRight" activeCell="B7" sqref="B7:F7"/>
    </sheetView>
  </sheetViews>
  <sheetFormatPr baseColWidth="10" defaultRowHeight="15"/>
  <cols>
    <col min="1" max="1" width="62.28515625" customWidth="1"/>
    <col min="2" max="10" width="5.5703125" customWidth="1"/>
  </cols>
  <sheetData>
    <row r="1" spans="1:6">
      <c r="B1" s="206" t="s">
        <v>64</v>
      </c>
      <c r="C1" s="206"/>
      <c r="D1" s="206"/>
      <c r="E1" s="206"/>
      <c r="F1" s="206"/>
    </row>
    <row r="2" spans="1:6">
      <c r="B2" s="142" t="s">
        <v>124</v>
      </c>
      <c r="C2" s="142">
        <v>0</v>
      </c>
      <c r="D2" s="142">
        <v>1</v>
      </c>
      <c r="E2" s="142">
        <v>2</v>
      </c>
      <c r="F2" s="142">
        <v>3</v>
      </c>
    </row>
    <row r="3" spans="1:6">
      <c r="A3" s="58" t="s">
        <v>20</v>
      </c>
      <c r="B3" s="59">
        <f>Rémy!D5</f>
        <v>1</v>
      </c>
      <c r="C3" s="59">
        <f>Rémy!E5</f>
        <v>1</v>
      </c>
      <c r="D3" s="156">
        <f>Rémy!F5</f>
        <v>74</v>
      </c>
      <c r="E3" s="59">
        <f>Rémy!G5</f>
        <v>24</v>
      </c>
      <c r="F3" s="59">
        <f>Rémy!H5</f>
        <v>11</v>
      </c>
    </row>
    <row r="4" spans="1:6">
      <c r="A4" s="148" t="s">
        <v>4</v>
      </c>
      <c r="B4" s="59">
        <f>Rémy!D6</f>
        <v>0</v>
      </c>
      <c r="C4" s="59">
        <f>Rémy!E6</f>
        <v>1</v>
      </c>
      <c r="D4" s="59">
        <f>Rémy!F6</f>
        <v>11</v>
      </c>
      <c r="E4" s="156">
        <f>Rémy!G6</f>
        <v>88</v>
      </c>
      <c r="F4" s="59">
        <f>Rémy!H6</f>
        <v>11</v>
      </c>
    </row>
    <row r="5" spans="1:6">
      <c r="A5" s="58" t="s">
        <v>5</v>
      </c>
      <c r="B5" s="59">
        <f>Rémy!D7</f>
        <v>2</v>
      </c>
      <c r="C5" s="156">
        <f>Rémy!E7</f>
        <v>55</v>
      </c>
      <c r="D5" s="59">
        <f>Rémy!F7</f>
        <v>19</v>
      </c>
      <c r="E5" s="59">
        <f>Rémy!G7</f>
        <v>28</v>
      </c>
      <c r="F5" s="59">
        <f>Rémy!H7</f>
        <v>7</v>
      </c>
    </row>
    <row r="6" spans="1:6">
      <c r="A6" s="52" t="s">
        <v>21</v>
      </c>
      <c r="B6" s="59">
        <f>Rémy!D8</f>
        <v>6</v>
      </c>
      <c r="C6" s="59">
        <f>Rémy!E8</f>
        <v>2</v>
      </c>
      <c r="D6" s="59">
        <f>Rémy!F8</f>
        <v>19</v>
      </c>
      <c r="E6" s="156">
        <f>Rémy!G8</f>
        <v>83</v>
      </c>
      <c r="F6" s="59">
        <f>Rémy!H8</f>
        <v>1</v>
      </c>
    </row>
    <row r="7" spans="1:6" ht="24">
      <c r="A7" s="58" t="s">
        <v>46</v>
      </c>
      <c r="B7" s="59">
        <f>Rémy!D9</f>
        <v>1</v>
      </c>
      <c r="C7" s="59">
        <f>Rémy!E9</f>
        <v>3</v>
      </c>
      <c r="D7" s="156">
        <f>Rémy!F9</f>
        <v>78</v>
      </c>
      <c r="E7" s="59">
        <f>Rémy!G9</f>
        <v>24</v>
      </c>
      <c r="F7" s="59">
        <f>Rémy!H9</f>
        <v>4</v>
      </c>
    </row>
    <row r="8" spans="1:6">
      <c r="A8" s="52" t="s">
        <v>24</v>
      </c>
      <c r="B8" s="59">
        <f>Rémy!D10</f>
        <v>8</v>
      </c>
      <c r="C8" s="59">
        <f>Rémy!E10</f>
        <v>10</v>
      </c>
      <c r="D8" s="59">
        <f>Rémy!F10</f>
        <v>16</v>
      </c>
      <c r="E8" s="59">
        <f>Rémy!G10</f>
        <v>17</v>
      </c>
      <c r="F8" s="156">
        <f>Rémy!H10</f>
        <v>58</v>
      </c>
    </row>
    <row r="9" spans="1:6" ht="24">
      <c r="A9" s="53" t="s">
        <v>6</v>
      </c>
      <c r="B9" s="59">
        <f>Rémy!D11</f>
        <v>13</v>
      </c>
      <c r="C9" s="59">
        <f>Rémy!E11</f>
        <v>2</v>
      </c>
      <c r="D9" s="59">
        <f>Rémy!F11</f>
        <v>6</v>
      </c>
      <c r="E9" s="59">
        <f>Rémy!G11</f>
        <v>15</v>
      </c>
      <c r="F9" s="59">
        <f>Rémy!H11</f>
        <v>3</v>
      </c>
    </row>
    <row r="10" spans="1:6">
      <c r="A10" s="52" t="s">
        <v>7</v>
      </c>
      <c r="B10" s="59">
        <f>Rémy!D12</f>
        <v>11</v>
      </c>
      <c r="C10" s="59">
        <f>Rémy!E12</f>
        <v>5</v>
      </c>
      <c r="D10" s="59">
        <f>Rémy!F12</f>
        <v>7</v>
      </c>
      <c r="E10" s="59">
        <f>Rémy!G12</f>
        <v>8</v>
      </c>
      <c r="F10" s="59">
        <f>Rémy!H12</f>
        <v>1</v>
      </c>
    </row>
    <row r="11" spans="1:6" ht="24">
      <c r="A11" s="53" t="s">
        <v>47</v>
      </c>
      <c r="B11" s="59">
        <f>Rémy!D13</f>
        <v>9</v>
      </c>
      <c r="C11" s="59">
        <f>Rémy!E13</f>
        <v>0</v>
      </c>
      <c r="D11" s="59">
        <f>Rémy!F13</f>
        <v>7</v>
      </c>
      <c r="E11" s="59">
        <f>Rémy!G13</f>
        <v>12</v>
      </c>
      <c r="F11" s="59">
        <f>Rémy!H13</f>
        <v>9</v>
      </c>
    </row>
    <row r="12" spans="1:6" ht="24">
      <c r="A12" s="148" t="s">
        <v>22</v>
      </c>
      <c r="B12" s="59">
        <f>Rémy!D14</f>
        <v>12</v>
      </c>
      <c r="C12" s="59">
        <f>Rémy!E14</f>
        <v>1</v>
      </c>
      <c r="D12" s="59">
        <f>Rémy!F14</f>
        <v>6</v>
      </c>
      <c r="E12" s="59">
        <f>Rémy!G14</f>
        <v>9</v>
      </c>
      <c r="F12" s="59">
        <f>Rémy!H14</f>
        <v>2</v>
      </c>
    </row>
    <row r="13" spans="1:6" ht="24">
      <c r="A13" s="53" t="s">
        <v>23</v>
      </c>
      <c r="B13" s="59">
        <f>Rémy!D15</f>
        <v>4</v>
      </c>
      <c r="C13" s="59">
        <f>Rémy!E15</f>
        <v>1</v>
      </c>
      <c r="D13" s="59">
        <f>Rémy!F15</f>
        <v>5</v>
      </c>
      <c r="E13" s="59">
        <f>Rémy!G15</f>
        <v>18</v>
      </c>
      <c r="F13" s="59">
        <f>Rémy!H15</f>
        <v>2</v>
      </c>
    </row>
    <row r="14" spans="1:6">
      <c r="A14" s="52" t="s">
        <v>25</v>
      </c>
      <c r="B14" s="59">
        <f>Rémy!D16</f>
        <v>11</v>
      </c>
      <c r="C14" s="59">
        <f>Rémy!E16</f>
        <v>3</v>
      </c>
      <c r="D14" s="59">
        <f>Rémy!F16</f>
        <v>11</v>
      </c>
      <c r="E14" s="59">
        <f>Rémy!G16</f>
        <v>5</v>
      </c>
      <c r="F14" s="59">
        <f>Rémy!H16</f>
        <v>6</v>
      </c>
    </row>
    <row r="15" spans="1:6" ht="24">
      <c r="A15" s="53" t="s">
        <v>33</v>
      </c>
      <c r="B15" s="59">
        <f>Rémy!D17</f>
        <v>5</v>
      </c>
      <c r="C15" s="59">
        <f>Rémy!E17</f>
        <v>3</v>
      </c>
      <c r="D15" s="59">
        <f>Rémy!F17</f>
        <v>8</v>
      </c>
      <c r="E15" s="59">
        <f>Rémy!G17</f>
        <v>12</v>
      </c>
      <c r="F15" s="59">
        <f>Rémy!H17</f>
        <v>7</v>
      </c>
    </row>
    <row r="16" spans="1:6">
      <c r="A16" s="52" t="s">
        <v>26</v>
      </c>
      <c r="B16" s="59">
        <f>Rémy!D18</f>
        <v>14</v>
      </c>
      <c r="C16" s="59">
        <f>Rémy!E18</f>
        <v>4</v>
      </c>
      <c r="D16" s="59">
        <f>Rémy!F18</f>
        <v>6</v>
      </c>
      <c r="E16" s="59">
        <f>Rémy!G18</f>
        <v>4</v>
      </c>
      <c r="F16" s="59">
        <f>Rémy!H18</f>
        <v>2</v>
      </c>
    </row>
    <row r="17" spans="1:14" ht="24">
      <c r="A17" s="53" t="s">
        <v>42</v>
      </c>
      <c r="B17" s="59">
        <f>Rémy!D19</f>
        <v>16</v>
      </c>
      <c r="C17" s="59">
        <f>Rémy!E19</f>
        <v>2</v>
      </c>
      <c r="D17" s="59">
        <f>Rémy!F19</f>
        <v>7</v>
      </c>
      <c r="E17" s="59">
        <f>Rémy!G19</f>
        <v>4</v>
      </c>
      <c r="F17" s="59">
        <f>Rémy!H19</f>
        <v>0</v>
      </c>
    </row>
    <row r="18" spans="1:14" ht="24">
      <c r="A18" s="52" t="s">
        <v>27</v>
      </c>
      <c r="B18" s="59">
        <f>Rémy!D20</f>
        <v>10</v>
      </c>
      <c r="C18" s="59">
        <f>Rémy!E20</f>
        <v>5</v>
      </c>
      <c r="D18" s="59">
        <f>Rémy!F20</f>
        <v>5</v>
      </c>
      <c r="E18" s="59">
        <f>Rémy!G20</f>
        <v>11</v>
      </c>
      <c r="F18" s="59">
        <f>Rémy!H20</f>
        <v>1</v>
      </c>
    </row>
    <row r="23" spans="1:14">
      <c r="L23">
        <v>98</v>
      </c>
      <c r="M23">
        <v>663</v>
      </c>
      <c r="N23" s="161">
        <f>L23/M23</f>
        <v>0.14781297134238311</v>
      </c>
    </row>
    <row r="26" spans="1:14">
      <c r="L26">
        <f>L23+'Exploitation RdP Marjorie'!K23+'Exploitation RdP Florian'!K22+'Exploitation RdP Anaïs'!K22</f>
        <v>387</v>
      </c>
      <c r="M26">
        <f>M23+'Exploitation RdP Marjorie'!L23+'Exploitation RdP Florian'!L22+'Exploitation RdP Anaïs'!L22</f>
        <v>2563</v>
      </c>
      <c r="N26" s="161">
        <f>L26/M26</f>
        <v>0.15099492781896215</v>
      </c>
    </row>
  </sheetData>
  <mergeCells count="1">
    <mergeCell ref="B1:F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38"/>
  <sheetViews>
    <sheetView zoomScale="55" zoomScaleNormal="55" workbookViewId="0">
      <pane xSplit="1" topLeftCell="B1" activePane="topRight" state="frozen"/>
      <selection pane="topRight" activeCell="Q39" sqref="Q39"/>
    </sheetView>
  </sheetViews>
  <sheetFormatPr baseColWidth="10" defaultRowHeight="15"/>
  <cols>
    <col min="1" max="1" width="62.28515625" customWidth="1"/>
    <col min="2" max="10" width="5.5703125" customWidth="1"/>
  </cols>
  <sheetData>
    <row r="1" spans="1:6" ht="15.75" thickBot="1">
      <c r="B1" s="206"/>
      <c r="C1" s="206"/>
      <c r="D1" s="206"/>
      <c r="E1" s="206"/>
      <c r="F1" s="206"/>
    </row>
    <row r="2" spans="1:6">
      <c r="A2" s="68" t="s">
        <v>69</v>
      </c>
      <c r="B2" s="142"/>
      <c r="C2" s="142"/>
      <c r="D2" s="142"/>
      <c r="E2" s="142"/>
      <c r="F2" s="142"/>
    </row>
    <row r="3" spans="1:6" ht="25.5">
      <c r="A3" s="143" t="s">
        <v>72</v>
      </c>
      <c r="B3" s="59">
        <f>'Soutenance par indicateur'!D6</f>
        <v>6</v>
      </c>
      <c r="C3" s="59">
        <f>'Soutenance par indicateur'!E6</f>
        <v>7</v>
      </c>
      <c r="D3" s="59">
        <f>'Soutenance par indicateur'!F6</f>
        <v>22</v>
      </c>
      <c r="E3" s="59">
        <f>'Soutenance par indicateur'!G6</f>
        <v>50</v>
      </c>
      <c r="F3" s="59">
        <f>'Soutenance par indicateur'!H6</f>
        <v>17</v>
      </c>
    </row>
    <row r="4" spans="1:6" ht="25.5">
      <c r="A4" s="144" t="s">
        <v>73</v>
      </c>
      <c r="B4" s="59">
        <f>'Soutenance par indicateur'!D7</f>
        <v>19</v>
      </c>
      <c r="C4" s="59">
        <f>'Soutenance par indicateur'!E7</f>
        <v>24</v>
      </c>
      <c r="D4" s="59">
        <f>'Soutenance par indicateur'!F7</f>
        <v>33</v>
      </c>
      <c r="E4" s="59">
        <f>'Soutenance par indicateur'!G7</f>
        <v>23</v>
      </c>
      <c r="F4" s="59">
        <f>'Soutenance par indicateur'!H7</f>
        <v>3</v>
      </c>
    </row>
    <row r="5" spans="1:6" ht="25.5">
      <c r="A5" s="143" t="s">
        <v>74</v>
      </c>
      <c r="B5" s="59">
        <f>'Soutenance par indicateur'!D8</f>
        <v>9</v>
      </c>
      <c r="C5" s="59">
        <f>'Soutenance par indicateur'!E8</f>
        <v>2</v>
      </c>
      <c r="D5" s="59">
        <f>'Soutenance par indicateur'!F8</f>
        <v>20</v>
      </c>
      <c r="E5" s="59">
        <f>'Soutenance par indicateur'!G8</f>
        <v>54</v>
      </c>
      <c r="F5" s="59">
        <f>'Soutenance par indicateur'!H8</f>
        <v>18</v>
      </c>
    </row>
    <row r="6" spans="1:6" ht="25.5">
      <c r="A6" s="145" t="s">
        <v>75</v>
      </c>
      <c r="B6" s="59">
        <f>'Soutenance par indicateur'!D9</f>
        <v>13</v>
      </c>
      <c r="C6" s="59">
        <f>'Soutenance par indicateur'!E9</f>
        <v>3</v>
      </c>
      <c r="D6" s="59">
        <f>'Soutenance par indicateur'!F9</f>
        <v>27</v>
      </c>
      <c r="E6" s="59">
        <f>'Soutenance par indicateur'!G9</f>
        <v>45</v>
      </c>
      <c r="F6" s="59">
        <f>'Soutenance par indicateur'!H9</f>
        <v>13</v>
      </c>
    </row>
    <row r="7" spans="1:6" ht="25.5">
      <c r="A7" s="143" t="s">
        <v>76</v>
      </c>
      <c r="B7" s="59">
        <f>'Soutenance par indicateur'!D10</f>
        <v>23</v>
      </c>
      <c r="C7" s="59">
        <f>'Soutenance par indicateur'!E10</f>
        <v>15</v>
      </c>
      <c r="D7" s="59">
        <f>'Soutenance par indicateur'!F10</f>
        <v>18</v>
      </c>
      <c r="E7" s="59">
        <f>'Soutenance par indicateur'!G10</f>
        <v>33</v>
      </c>
      <c r="F7" s="59">
        <f>'Soutenance par indicateur'!H10</f>
        <v>12</v>
      </c>
    </row>
    <row r="8" spans="1:6" ht="25.5">
      <c r="A8" s="146" t="s">
        <v>79</v>
      </c>
      <c r="B8" s="59">
        <f>'Soutenance par indicateur'!D11</f>
        <v>16</v>
      </c>
      <c r="C8" s="59">
        <f>'Soutenance par indicateur'!E11</f>
        <v>9</v>
      </c>
      <c r="D8" s="59">
        <f>'Soutenance par indicateur'!F11</f>
        <v>22</v>
      </c>
      <c r="E8" s="59">
        <f>'Soutenance par indicateur'!G11</f>
        <v>38</v>
      </c>
      <c r="F8" s="59">
        <f>'Soutenance par indicateur'!H11</f>
        <v>14</v>
      </c>
    </row>
    <row r="9" spans="1:6">
      <c r="A9" s="147" t="s">
        <v>80</v>
      </c>
      <c r="B9" s="59">
        <f>'Soutenance par indicateur'!D12</f>
        <v>37</v>
      </c>
      <c r="C9" s="59">
        <f>'Soutenance par indicateur'!E12</f>
        <v>31</v>
      </c>
      <c r="D9" s="59">
        <f>'Soutenance par indicateur'!F12</f>
        <v>18</v>
      </c>
      <c r="E9" s="59">
        <f>'Soutenance par indicateur'!G12</f>
        <v>8</v>
      </c>
      <c r="F9" s="59">
        <f>'Soutenance par indicateur'!H12</f>
        <v>7</v>
      </c>
    </row>
    <row r="10" spans="1:6" ht="15.75" thickBot="1">
      <c r="A10" s="144" t="s">
        <v>81</v>
      </c>
      <c r="B10" s="59">
        <f>'Soutenance par indicateur'!D13</f>
        <v>49</v>
      </c>
      <c r="C10" s="59">
        <f>'Soutenance par indicateur'!E13</f>
        <v>39</v>
      </c>
      <c r="D10" s="59">
        <f>'Soutenance par indicateur'!F13</f>
        <v>12</v>
      </c>
      <c r="E10" s="59">
        <f>'Soutenance par indicateur'!G13</f>
        <v>4</v>
      </c>
      <c r="F10" s="59">
        <f>'Soutenance par indicateur'!H13</f>
        <v>0</v>
      </c>
    </row>
    <row r="11" spans="1:6">
      <c r="A11" s="194" t="s">
        <v>82</v>
      </c>
      <c r="B11" s="195"/>
      <c r="C11" s="195"/>
      <c r="D11" s="149"/>
      <c r="E11" s="149"/>
      <c r="F11" s="149"/>
    </row>
    <row r="12" spans="1:6">
      <c r="A12" s="150" t="s">
        <v>85</v>
      </c>
      <c r="B12" s="59">
        <f>'Soutenance par indicateur'!D15</f>
        <v>48</v>
      </c>
      <c r="C12" s="59">
        <f>'Soutenance par indicateur'!E15</f>
        <v>20</v>
      </c>
      <c r="D12" s="59">
        <f>'Soutenance par indicateur'!F15</f>
        <v>25</v>
      </c>
      <c r="E12" s="59">
        <f>'Soutenance par indicateur'!G15</f>
        <v>8</v>
      </c>
      <c r="F12" s="59">
        <f>'Soutenance par indicateur'!H15</f>
        <v>0</v>
      </c>
    </row>
    <row r="13" spans="1:6">
      <c r="A13" s="151" t="s">
        <v>86</v>
      </c>
      <c r="B13" s="59">
        <f>'Soutenance par indicateur'!D16</f>
        <v>54</v>
      </c>
      <c r="C13" s="59">
        <f>'Soutenance par indicateur'!E16</f>
        <v>29</v>
      </c>
      <c r="D13" s="59">
        <f>'Soutenance par indicateur'!F16</f>
        <v>7</v>
      </c>
      <c r="E13" s="59">
        <f>'Soutenance par indicateur'!G16</f>
        <v>7</v>
      </c>
      <c r="F13" s="59">
        <f>'Soutenance par indicateur'!H16</f>
        <v>2</v>
      </c>
    </row>
    <row r="14" spans="1:6">
      <c r="A14" s="150" t="s">
        <v>87</v>
      </c>
      <c r="B14" s="59">
        <f>'Soutenance par indicateur'!D17</f>
        <v>61</v>
      </c>
      <c r="C14" s="59">
        <f>'Soutenance par indicateur'!E17</f>
        <v>17</v>
      </c>
      <c r="D14" s="59">
        <f>'Soutenance par indicateur'!F17</f>
        <v>16</v>
      </c>
      <c r="E14" s="59">
        <f>'Soutenance par indicateur'!G17</f>
        <v>6</v>
      </c>
      <c r="F14" s="59">
        <f>'Soutenance par indicateur'!H17</f>
        <v>1</v>
      </c>
    </row>
    <row r="15" spans="1:6">
      <c r="A15" s="159" t="s">
        <v>88</v>
      </c>
      <c r="B15" s="59">
        <f>'Soutenance par indicateur'!D18</f>
        <v>28</v>
      </c>
      <c r="C15" s="59">
        <f>'Soutenance par indicateur'!E18</f>
        <v>28</v>
      </c>
      <c r="D15" s="59">
        <f>'Soutenance par indicateur'!F18</f>
        <v>22</v>
      </c>
      <c r="E15" s="59">
        <f>'Soutenance par indicateur'!G18</f>
        <v>19</v>
      </c>
      <c r="F15" s="59">
        <f>'Soutenance par indicateur'!H18</f>
        <v>5</v>
      </c>
    </row>
    <row r="16" spans="1:6">
      <c r="A16" s="150" t="s">
        <v>91</v>
      </c>
      <c r="B16" s="59">
        <f>'Soutenance par indicateur'!D19</f>
        <v>3</v>
      </c>
      <c r="C16" s="59">
        <f>'Soutenance par indicateur'!E19</f>
        <v>2</v>
      </c>
      <c r="D16" s="59">
        <f>'Soutenance par indicateur'!F19</f>
        <v>10</v>
      </c>
      <c r="E16" s="59">
        <f>'Soutenance par indicateur'!G19</f>
        <v>25</v>
      </c>
      <c r="F16" s="59">
        <f>'Soutenance par indicateur'!H19</f>
        <v>58</v>
      </c>
    </row>
    <row r="17" spans="1:6">
      <c r="A17" s="151" t="s">
        <v>92</v>
      </c>
      <c r="B17" s="59">
        <f>'Soutenance par indicateur'!D20</f>
        <v>27</v>
      </c>
      <c r="C17" s="59">
        <f>'Soutenance par indicateur'!E20</f>
        <v>50</v>
      </c>
      <c r="D17" s="59">
        <f>'Soutenance par indicateur'!F20</f>
        <v>20</v>
      </c>
      <c r="E17" s="59">
        <f>'Soutenance par indicateur'!G20</f>
        <v>5</v>
      </c>
      <c r="F17" s="59">
        <f>'Soutenance par indicateur'!H20</f>
        <v>3</v>
      </c>
    </row>
    <row r="18" spans="1:6" ht="25.5">
      <c r="A18" s="159" t="s">
        <v>93</v>
      </c>
      <c r="B18" s="59">
        <f>'Soutenance par indicateur'!D21</f>
        <v>21</v>
      </c>
      <c r="C18" s="59">
        <f>'Soutenance par indicateur'!E21</f>
        <v>30</v>
      </c>
      <c r="D18" s="59">
        <f>'Soutenance par indicateur'!F21</f>
        <v>26</v>
      </c>
      <c r="E18" s="59">
        <f>'Soutenance par indicateur'!G21</f>
        <v>20</v>
      </c>
      <c r="F18" s="59">
        <f>'Soutenance par indicateur'!H21</f>
        <v>3</v>
      </c>
    </row>
    <row r="19" spans="1:6">
      <c r="A19" s="159" t="s">
        <v>94</v>
      </c>
      <c r="B19" s="59">
        <f>'Soutenance par indicateur'!D22</f>
        <v>20</v>
      </c>
      <c r="C19" s="59">
        <f>'Soutenance par indicateur'!E22</f>
        <v>30</v>
      </c>
      <c r="D19" s="59">
        <f>'Soutenance par indicateur'!F22</f>
        <v>29</v>
      </c>
      <c r="E19" s="59">
        <f>'Soutenance par indicateur'!G22</f>
        <v>17</v>
      </c>
      <c r="F19" s="59">
        <f>'Soutenance par indicateur'!H22</f>
        <v>5</v>
      </c>
    </row>
    <row r="20" spans="1:6" ht="15.75" thickBot="1">
      <c r="A20" s="150" t="s">
        <v>95</v>
      </c>
      <c r="B20" s="59">
        <f>'Soutenance par indicateur'!D23</f>
        <v>18</v>
      </c>
      <c r="C20" s="59">
        <f>'Soutenance par indicateur'!E23</f>
        <v>19</v>
      </c>
      <c r="D20" s="59">
        <f>'Soutenance par indicateur'!F23</f>
        <v>36</v>
      </c>
      <c r="E20" s="59">
        <f>'Soutenance par indicateur'!G23</f>
        <v>19</v>
      </c>
      <c r="F20" s="59">
        <f>'Soutenance par indicateur'!H23</f>
        <v>13</v>
      </c>
    </row>
    <row r="21" spans="1:6">
      <c r="A21" s="194" t="s">
        <v>96</v>
      </c>
      <c r="B21" s="195"/>
      <c r="C21" s="196"/>
      <c r="D21" s="149"/>
      <c r="E21" s="149"/>
      <c r="F21" s="149"/>
    </row>
    <row r="22" spans="1:6" ht="25.5">
      <c r="A22" s="153" t="s">
        <v>99</v>
      </c>
      <c r="B22" s="59">
        <f>'Soutenance par indicateur'!D25</f>
        <v>3</v>
      </c>
      <c r="C22" s="59">
        <f>'Soutenance par indicateur'!E25</f>
        <v>7</v>
      </c>
      <c r="D22" s="59">
        <f>'Soutenance par indicateur'!F25</f>
        <v>20</v>
      </c>
      <c r="E22" s="59">
        <f>'Soutenance par indicateur'!G25</f>
        <v>34</v>
      </c>
      <c r="F22" s="59">
        <f>'Soutenance par indicateur'!H25</f>
        <v>37</v>
      </c>
    </row>
    <row r="23" spans="1:6">
      <c r="A23" s="150" t="s">
        <v>100</v>
      </c>
      <c r="B23" s="59">
        <f>'Soutenance par indicateur'!D26</f>
        <v>2</v>
      </c>
      <c r="C23" s="59">
        <f>'Soutenance par indicateur'!E26</f>
        <v>5</v>
      </c>
      <c r="D23" s="59">
        <f>'Soutenance par indicateur'!F26</f>
        <v>19</v>
      </c>
      <c r="E23" s="59">
        <f>'Soutenance par indicateur'!G26</f>
        <v>54</v>
      </c>
      <c r="F23" s="59">
        <f>'Soutenance par indicateur'!H26</f>
        <v>27</v>
      </c>
    </row>
    <row r="24" spans="1:6">
      <c r="A24" s="159" t="s">
        <v>101</v>
      </c>
      <c r="B24" s="59">
        <f>'Soutenance par indicateur'!D27</f>
        <v>0</v>
      </c>
      <c r="C24" s="59">
        <f>'Soutenance par indicateur'!E27</f>
        <v>0</v>
      </c>
      <c r="D24" s="59">
        <f>'Soutenance par indicateur'!F27</f>
        <v>19</v>
      </c>
      <c r="E24" s="59">
        <f>'Soutenance par indicateur'!G27</f>
        <v>42</v>
      </c>
      <c r="F24" s="59">
        <f>'Soutenance par indicateur'!H27</f>
        <v>41</v>
      </c>
    </row>
    <row r="25" spans="1:6">
      <c r="A25" s="150" t="s">
        <v>104</v>
      </c>
      <c r="B25" s="59">
        <f>'Soutenance par indicateur'!D28</f>
        <v>9</v>
      </c>
      <c r="C25" s="59">
        <f>'Soutenance par indicateur'!E28</f>
        <v>2</v>
      </c>
      <c r="D25" s="59">
        <f>'Soutenance par indicateur'!F28</f>
        <v>18</v>
      </c>
      <c r="E25" s="59">
        <f>'Soutenance par indicateur'!G28</f>
        <v>41</v>
      </c>
      <c r="F25" s="59">
        <f>'Soutenance par indicateur'!H28</f>
        <v>31</v>
      </c>
    </row>
    <row r="26" spans="1:6">
      <c r="A26" s="151" t="s">
        <v>105</v>
      </c>
      <c r="B26" s="59">
        <f>'Soutenance par indicateur'!D29</f>
        <v>8</v>
      </c>
      <c r="C26" s="59">
        <f>'Soutenance par indicateur'!E29</f>
        <v>6</v>
      </c>
      <c r="D26" s="59">
        <f>'Soutenance par indicateur'!F29</f>
        <v>26</v>
      </c>
      <c r="E26" s="59">
        <f>'Soutenance par indicateur'!G29</f>
        <v>30</v>
      </c>
      <c r="F26" s="59">
        <f>'Soutenance par indicateur'!H29</f>
        <v>31</v>
      </c>
    </row>
    <row r="27" spans="1:6">
      <c r="A27" s="150" t="s">
        <v>106</v>
      </c>
      <c r="B27" s="59">
        <f>'Soutenance par indicateur'!D30</f>
        <v>18</v>
      </c>
      <c r="C27" s="59">
        <f>'Soutenance par indicateur'!E30</f>
        <v>3</v>
      </c>
      <c r="D27" s="59">
        <f>'Soutenance par indicateur'!F30</f>
        <v>19</v>
      </c>
      <c r="E27" s="59">
        <f>'Soutenance par indicateur'!G30</f>
        <v>43</v>
      </c>
      <c r="F27" s="59">
        <f>'Soutenance par indicateur'!H30</f>
        <v>16</v>
      </c>
    </row>
    <row r="28" spans="1:6">
      <c r="A28" s="151" t="s">
        <v>109</v>
      </c>
      <c r="B28" s="59">
        <f>'Soutenance par indicateur'!D31</f>
        <v>1</v>
      </c>
      <c r="C28" s="59">
        <f>'Soutenance par indicateur'!E31</f>
        <v>4</v>
      </c>
      <c r="D28" s="59">
        <f>'Soutenance par indicateur'!F31</f>
        <v>14</v>
      </c>
      <c r="E28" s="59">
        <f>'Soutenance par indicateur'!G31</f>
        <v>45</v>
      </c>
      <c r="F28" s="59">
        <f>'Soutenance par indicateur'!H31</f>
        <v>35</v>
      </c>
    </row>
    <row r="29" spans="1:6">
      <c r="A29" s="150" t="s">
        <v>110</v>
      </c>
      <c r="B29" s="59">
        <f>'Soutenance par indicateur'!D32</f>
        <v>1</v>
      </c>
      <c r="C29" s="59">
        <f>'Soutenance par indicateur'!E32</f>
        <v>4</v>
      </c>
      <c r="D29" s="59">
        <f>'Soutenance par indicateur'!F32</f>
        <v>28</v>
      </c>
      <c r="E29" s="59">
        <f>'Soutenance par indicateur'!G32</f>
        <v>47</v>
      </c>
      <c r="F29" s="59">
        <f>'Soutenance par indicateur'!H32</f>
        <v>22</v>
      </c>
    </row>
    <row r="30" spans="1:6">
      <c r="A30" s="151" t="s">
        <v>111</v>
      </c>
      <c r="B30" s="59">
        <f>'Soutenance par indicateur'!D33</f>
        <v>1</v>
      </c>
      <c r="C30" s="59">
        <f>'Soutenance par indicateur'!E33</f>
        <v>2</v>
      </c>
      <c r="D30" s="59">
        <f>'Soutenance par indicateur'!F33</f>
        <v>34</v>
      </c>
      <c r="E30" s="59">
        <f>'Soutenance par indicateur'!G33</f>
        <v>54</v>
      </c>
      <c r="F30" s="59">
        <f>'Soutenance par indicateur'!H33</f>
        <v>11</v>
      </c>
    </row>
    <row r="31" spans="1:6">
      <c r="A31" s="150" t="s">
        <v>112</v>
      </c>
      <c r="B31" s="59">
        <f>'Soutenance par indicateur'!D34</f>
        <v>2</v>
      </c>
      <c r="C31" s="59">
        <f>'Soutenance par indicateur'!E34</f>
        <v>0</v>
      </c>
      <c r="D31" s="59">
        <f>'Soutenance par indicateur'!F34</f>
        <v>6</v>
      </c>
      <c r="E31" s="59">
        <f>'Soutenance par indicateur'!G34</f>
        <v>38</v>
      </c>
      <c r="F31" s="59">
        <f>'Soutenance par indicateur'!H34</f>
        <v>56</v>
      </c>
    </row>
    <row r="32" spans="1:6" ht="15.75" thickBot="1">
      <c r="A32" s="154" t="s">
        <v>113</v>
      </c>
      <c r="B32" s="59">
        <f>'Soutenance par indicateur'!D35</f>
        <v>2</v>
      </c>
      <c r="C32" s="59">
        <f>'Soutenance par indicateur'!E35</f>
        <v>1</v>
      </c>
      <c r="D32" s="59">
        <f>'Soutenance par indicateur'!F35</f>
        <v>20</v>
      </c>
      <c r="E32" s="59">
        <f>'Soutenance par indicateur'!G35</f>
        <v>42</v>
      </c>
      <c r="F32" s="59">
        <f>'Soutenance par indicateur'!H35</f>
        <v>37</v>
      </c>
    </row>
    <row r="33" spans="1:6">
      <c r="A33" s="152"/>
      <c r="B33" s="149"/>
      <c r="C33" s="149"/>
      <c r="D33" s="149"/>
      <c r="E33" s="149"/>
      <c r="F33" s="149"/>
    </row>
    <row r="34" spans="1:6">
      <c r="A34" s="160" t="s">
        <v>117</v>
      </c>
      <c r="B34" s="59">
        <f>'Soutenance par indicateur'!D37</f>
        <v>39</v>
      </c>
      <c r="C34" s="59">
        <f>'Soutenance par indicateur'!E37</f>
        <v>22</v>
      </c>
      <c r="D34" s="59">
        <f>'Soutenance par indicateur'!F37</f>
        <v>15</v>
      </c>
      <c r="E34" s="59">
        <f>'Soutenance par indicateur'!G37</f>
        <v>23</v>
      </c>
      <c r="F34" s="59">
        <f>'Soutenance par indicateur'!H37</f>
        <v>5</v>
      </c>
    </row>
    <row r="35" spans="1:6">
      <c r="A35" s="160" t="s">
        <v>118</v>
      </c>
      <c r="B35" s="59">
        <f>'Soutenance par indicateur'!D38</f>
        <v>37</v>
      </c>
      <c r="C35" s="59">
        <f>'Soutenance par indicateur'!E38</f>
        <v>29</v>
      </c>
      <c r="D35" s="59">
        <f>'Soutenance par indicateur'!F38</f>
        <v>19</v>
      </c>
      <c r="E35" s="59">
        <f>'Soutenance par indicateur'!G38</f>
        <v>15</v>
      </c>
      <c r="F35" s="59">
        <f>'Soutenance par indicateur'!H38</f>
        <v>1</v>
      </c>
    </row>
    <row r="36" spans="1:6">
      <c r="A36" s="143" t="s">
        <v>119</v>
      </c>
      <c r="B36" s="59">
        <f>'Soutenance par indicateur'!D39</f>
        <v>41</v>
      </c>
      <c r="C36" s="59">
        <f>'Soutenance par indicateur'!E39</f>
        <v>37</v>
      </c>
      <c r="D36" s="59">
        <f>'Soutenance par indicateur'!F39</f>
        <v>16</v>
      </c>
      <c r="E36" s="59">
        <f>'Soutenance par indicateur'!G39</f>
        <v>4</v>
      </c>
      <c r="F36" s="59">
        <f>'Soutenance par indicateur'!H39</f>
        <v>1</v>
      </c>
    </row>
    <row r="37" spans="1:6">
      <c r="A37" s="144" t="s">
        <v>120</v>
      </c>
      <c r="B37" s="59">
        <f>'Soutenance par indicateur'!D40</f>
        <v>41</v>
      </c>
      <c r="C37" s="59">
        <f>'Soutenance par indicateur'!E40</f>
        <v>29</v>
      </c>
      <c r="D37" s="59">
        <f>'Soutenance par indicateur'!F40</f>
        <v>11</v>
      </c>
      <c r="E37" s="59">
        <f>'Soutenance par indicateur'!G40</f>
        <v>11</v>
      </c>
      <c r="F37" s="59">
        <f>'Soutenance par indicateur'!H40</f>
        <v>8</v>
      </c>
    </row>
    <row r="38" spans="1:6" ht="26.25" thickBot="1">
      <c r="A38" s="155" t="s">
        <v>121</v>
      </c>
      <c r="B38" s="59">
        <f>'Soutenance par indicateur'!D41</f>
        <v>39</v>
      </c>
      <c r="C38" s="59">
        <f>'Soutenance par indicateur'!E41</f>
        <v>36</v>
      </c>
      <c r="D38" s="59">
        <f>'Soutenance par indicateur'!F41</f>
        <v>7</v>
      </c>
      <c r="E38" s="59">
        <f>'Soutenance par indicateur'!G41</f>
        <v>8</v>
      </c>
      <c r="F38" s="59">
        <f>'Soutenance par indicateur'!H41</f>
        <v>1</v>
      </c>
    </row>
  </sheetData>
  <mergeCells count="3">
    <mergeCell ref="B1:F1"/>
    <mergeCell ref="A11:C11"/>
    <mergeCell ref="A21:C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topLeftCell="D1" workbookViewId="0">
      <pane xSplit="5" topLeftCell="DE1" activePane="topRight" state="frozen"/>
      <selection activeCell="D1" sqref="D1"/>
      <selection pane="topRight" activeCell="DX1" sqref="I1:DX1048576"/>
    </sheetView>
  </sheetViews>
  <sheetFormatPr baseColWidth="10" defaultRowHeight="12.75"/>
  <cols>
    <col min="1" max="1" width="7.28515625" style="1" customWidth="1"/>
    <col min="2" max="2" width="55.5703125" style="2" customWidth="1"/>
    <col min="3" max="3" width="90.28515625" style="3" customWidth="1"/>
    <col min="4" max="4" width="5" style="50" customWidth="1"/>
    <col min="5" max="8" width="4.28515625" style="4" customWidth="1"/>
    <col min="9" max="88" width="4.28515625" style="3" customWidth="1"/>
    <col min="89" max="16384" width="11.42578125" style="3"/>
  </cols>
  <sheetData>
    <row r="1" spans="1:8" ht="27" customHeight="1">
      <c r="B1" s="191" t="s">
        <v>62</v>
      </c>
      <c r="C1" s="191"/>
    </row>
    <row r="2" spans="1:8" ht="17.25" customHeight="1">
      <c r="A2" s="3"/>
      <c r="B2"/>
      <c r="C2"/>
      <c r="D2" s="192" t="s">
        <v>65</v>
      </c>
      <c r="E2" s="192"/>
      <c r="F2" s="192"/>
      <c r="G2" s="192"/>
      <c r="H2" s="192"/>
    </row>
    <row r="3" spans="1:8" ht="13.5" thickBot="1">
      <c r="A3" s="178" t="s">
        <v>0</v>
      </c>
      <c r="B3" s="178"/>
      <c r="C3" s="5" t="s">
        <v>1</v>
      </c>
      <c r="D3" s="6" t="s">
        <v>2</v>
      </c>
      <c r="E3" s="7">
        <v>0</v>
      </c>
      <c r="F3" s="7">
        <v>1</v>
      </c>
      <c r="G3" s="7">
        <v>2</v>
      </c>
      <c r="H3" s="7">
        <v>3</v>
      </c>
    </row>
    <row r="4" spans="1:8">
      <c r="A4" s="157" t="s">
        <v>3</v>
      </c>
      <c r="B4" s="128"/>
      <c r="C4" s="128"/>
      <c r="D4" s="128"/>
      <c r="E4" s="128"/>
      <c r="F4" s="128"/>
      <c r="G4" s="128"/>
      <c r="H4" s="129"/>
    </row>
    <row r="5" spans="1:8">
      <c r="A5" s="179" t="s">
        <v>50</v>
      </c>
      <c r="B5" s="176" t="s">
        <v>60</v>
      </c>
      <c r="C5" s="8" t="s">
        <v>20</v>
      </c>
      <c r="D5" s="82">
        <v>0</v>
      </c>
      <c r="E5" s="61">
        <v>0</v>
      </c>
      <c r="F5" s="61">
        <v>0</v>
      </c>
      <c r="G5" s="61">
        <v>11</v>
      </c>
      <c r="H5" s="83">
        <v>101</v>
      </c>
    </row>
    <row r="6" spans="1:8">
      <c r="A6" s="179"/>
      <c r="B6" s="176"/>
      <c r="C6" s="11" t="s">
        <v>4</v>
      </c>
      <c r="D6" s="12">
        <v>0</v>
      </c>
      <c r="E6" s="84">
        <v>0</v>
      </c>
      <c r="F6" s="84">
        <v>1</v>
      </c>
      <c r="G6" s="84">
        <v>14</v>
      </c>
      <c r="H6" s="85">
        <v>97</v>
      </c>
    </row>
    <row r="7" spans="1:8">
      <c r="A7" s="179"/>
      <c r="B7" s="176"/>
      <c r="C7" s="8" t="s">
        <v>5</v>
      </c>
      <c r="D7" s="15">
        <v>0</v>
      </c>
      <c r="E7" s="62">
        <v>0</v>
      </c>
      <c r="F7" s="62">
        <v>2</v>
      </c>
      <c r="G7" s="62">
        <v>23</v>
      </c>
      <c r="H7" s="86">
        <v>87</v>
      </c>
    </row>
    <row r="8" spans="1:8">
      <c r="A8" s="179"/>
      <c r="B8" s="176"/>
      <c r="C8" s="18" t="s">
        <v>21</v>
      </c>
      <c r="D8" s="12">
        <v>2</v>
      </c>
      <c r="E8" s="84">
        <v>2</v>
      </c>
      <c r="F8" s="84">
        <v>74</v>
      </c>
      <c r="G8" s="84">
        <v>26</v>
      </c>
      <c r="H8" s="85">
        <v>6</v>
      </c>
    </row>
    <row r="9" spans="1:8">
      <c r="A9" s="179"/>
      <c r="B9" s="176"/>
      <c r="C9" s="58" t="s">
        <v>46</v>
      </c>
      <c r="D9" s="15">
        <v>2</v>
      </c>
      <c r="E9" s="62">
        <v>0</v>
      </c>
      <c r="F9" s="62">
        <v>13</v>
      </c>
      <c r="G9" s="62">
        <v>93</v>
      </c>
      <c r="H9" s="86">
        <v>7</v>
      </c>
    </row>
    <row r="10" spans="1:8">
      <c r="A10" s="172" t="s">
        <v>51</v>
      </c>
      <c r="B10" s="175" t="s">
        <v>13</v>
      </c>
      <c r="C10" s="18" t="s">
        <v>24</v>
      </c>
      <c r="D10" s="19">
        <v>12</v>
      </c>
      <c r="E10" s="84">
        <v>63</v>
      </c>
      <c r="F10" s="84">
        <v>13</v>
      </c>
      <c r="G10" s="84">
        <v>17</v>
      </c>
      <c r="H10" s="85">
        <v>6</v>
      </c>
    </row>
    <row r="11" spans="1:8" ht="15.75" customHeight="1">
      <c r="A11" s="173"/>
      <c r="B11" s="176"/>
      <c r="C11" s="20" t="s">
        <v>6</v>
      </c>
      <c r="D11" s="21">
        <v>3</v>
      </c>
      <c r="E11" s="62">
        <v>1</v>
      </c>
      <c r="F11" s="62">
        <v>5</v>
      </c>
      <c r="G11" s="62">
        <v>24</v>
      </c>
      <c r="H11" s="86">
        <v>25</v>
      </c>
    </row>
    <row r="12" spans="1:8">
      <c r="A12" s="173"/>
      <c r="B12" s="176"/>
      <c r="C12" s="18" t="s">
        <v>7</v>
      </c>
      <c r="D12" s="19">
        <v>13</v>
      </c>
      <c r="E12" s="84">
        <v>4</v>
      </c>
      <c r="F12" s="84">
        <v>8</v>
      </c>
      <c r="G12" s="84">
        <v>6</v>
      </c>
      <c r="H12" s="85">
        <v>5</v>
      </c>
    </row>
    <row r="13" spans="1:8" ht="13.5" customHeight="1">
      <c r="A13" s="173"/>
      <c r="B13" s="176"/>
      <c r="C13" s="53" t="s">
        <v>47</v>
      </c>
      <c r="D13" s="21">
        <v>6</v>
      </c>
      <c r="E13" s="62">
        <v>0</v>
      </c>
      <c r="F13" s="62">
        <v>11</v>
      </c>
      <c r="G13" s="62">
        <v>11</v>
      </c>
      <c r="H13" s="86">
        <v>2</v>
      </c>
    </row>
    <row r="14" spans="1:8">
      <c r="A14" s="173"/>
      <c r="B14" s="176"/>
      <c r="C14" s="11" t="s">
        <v>22</v>
      </c>
      <c r="D14" s="19">
        <v>16</v>
      </c>
      <c r="E14" s="84">
        <v>2</v>
      </c>
      <c r="F14" s="84">
        <v>5</v>
      </c>
      <c r="G14" s="84">
        <v>6</v>
      </c>
      <c r="H14" s="85">
        <v>2</v>
      </c>
    </row>
    <row r="15" spans="1:8">
      <c r="A15" s="173"/>
      <c r="B15" s="176"/>
      <c r="C15" s="20" t="s">
        <v>23</v>
      </c>
      <c r="D15" s="21">
        <v>4</v>
      </c>
      <c r="E15" s="62">
        <v>0</v>
      </c>
      <c r="F15" s="62">
        <v>4</v>
      </c>
      <c r="G15" s="62">
        <v>18</v>
      </c>
      <c r="H15" s="86">
        <v>6</v>
      </c>
    </row>
    <row r="16" spans="1:8">
      <c r="A16" s="174"/>
      <c r="B16" s="177"/>
      <c r="C16" s="52" t="s">
        <v>25</v>
      </c>
      <c r="D16" s="22">
        <v>16</v>
      </c>
      <c r="E16" s="84">
        <v>5</v>
      </c>
      <c r="F16" s="84">
        <v>7</v>
      </c>
      <c r="G16" s="84">
        <v>3</v>
      </c>
      <c r="H16" s="85">
        <v>1</v>
      </c>
    </row>
    <row r="17" spans="1:8">
      <c r="A17" s="180" t="s">
        <v>52</v>
      </c>
      <c r="B17" s="175" t="s">
        <v>14</v>
      </c>
      <c r="C17" s="53" t="s">
        <v>33</v>
      </c>
      <c r="D17" s="23">
        <v>9</v>
      </c>
      <c r="E17" s="62">
        <v>4</v>
      </c>
      <c r="F17" s="62">
        <v>8</v>
      </c>
      <c r="G17" s="62">
        <v>13</v>
      </c>
      <c r="H17" s="86">
        <v>5</v>
      </c>
    </row>
    <row r="18" spans="1:8">
      <c r="A18" s="181"/>
      <c r="B18" s="183"/>
      <c r="C18" s="52" t="s">
        <v>26</v>
      </c>
      <c r="D18" s="22">
        <v>16</v>
      </c>
      <c r="E18" s="84">
        <v>3</v>
      </c>
      <c r="F18" s="84">
        <v>3</v>
      </c>
      <c r="G18" s="84">
        <v>5</v>
      </c>
      <c r="H18" s="85">
        <v>2</v>
      </c>
    </row>
    <row r="19" spans="1:8">
      <c r="A19" s="181"/>
      <c r="B19" s="183"/>
      <c r="C19" s="20" t="s">
        <v>42</v>
      </c>
      <c r="D19" s="23">
        <v>13</v>
      </c>
      <c r="E19" s="62">
        <v>4</v>
      </c>
      <c r="F19" s="62">
        <v>4</v>
      </c>
      <c r="G19" s="62">
        <v>8</v>
      </c>
      <c r="H19" s="86">
        <v>1</v>
      </c>
    </row>
    <row r="20" spans="1:8" ht="13.5" thickBot="1">
      <c r="A20" s="182"/>
      <c r="B20" s="184"/>
      <c r="C20" s="52" t="s">
        <v>27</v>
      </c>
      <c r="D20" s="12">
        <v>12</v>
      </c>
      <c r="E20" s="87">
        <v>4</v>
      </c>
      <c r="F20" s="87">
        <v>4</v>
      </c>
      <c r="G20" s="87">
        <v>8</v>
      </c>
      <c r="H20" s="88">
        <v>4</v>
      </c>
    </row>
    <row r="21" spans="1:8" ht="13.5" customHeight="1">
      <c r="A21" s="158" t="s">
        <v>8</v>
      </c>
      <c r="B21" s="130"/>
      <c r="C21" s="130"/>
      <c r="D21" s="130"/>
      <c r="E21" s="130"/>
      <c r="F21" s="130"/>
      <c r="G21" s="130"/>
      <c r="H21" s="131"/>
    </row>
    <row r="22" spans="1:8" ht="13.5" customHeight="1">
      <c r="A22" s="172" t="s">
        <v>53</v>
      </c>
      <c r="B22" s="185" t="s">
        <v>15</v>
      </c>
      <c r="C22" s="54" t="s">
        <v>29</v>
      </c>
      <c r="D22" s="27">
        <v>5</v>
      </c>
      <c r="E22" s="28"/>
      <c r="F22" s="28"/>
      <c r="G22" s="29"/>
      <c r="H22" s="30"/>
    </row>
    <row r="23" spans="1:8" ht="13.5" customHeight="1">
      <c r="A23" s="173"/>
      <c r="B23" s="186"/>
      <c r="C23" s="31" t="s">
        <v>31</v>
      </c>
      <c r="D23" s="32">
        <v>5</v>
      </c>
      <c r="E23" s="33"/>
      <c r="F23" s="33"/>
      <c r="G23" s="34"/>
      <c r="H23" s="35"/>
    </row>
    <row r="24" spans="1:8" ht="13.5" customHeight="1">
      <c r="A24" s="173"/>
      <c r="B24" s="186"/>
      <c r="C24" s="54" t="s">
        <v>32</v>
      </c>
      <c r="D24" s="27">
        <v>5</v>
      </c>
      <c r="E24" s="28"/>
      <c r="F24" s="28"/>
      <c r="G24" s="29"/>
      <c r="H24" s="36"/>
    </row>
    <row r="25" spans="1:8" ht="13.5" customHeight="1">
      <c r="A25" s="174"/>
      <c r="B25" s="187"/>
      <c r="C25" s="55" t="s">
        <v>48</v>
      </c>
      <c r="D25" s="22">
        <v>5</v>
      </c>
      <c r="E25" s="33"/>
      <c r="F25" s="33"/>
      <c r="G25" s="33"/>
      <c r="H25" s="37"/>
    </row>
    <row r="26" spans="1:8" ht="13.5" customHeight="1">
      <c r="A26" s="172" t="s">
        <v>54</v>
      </c>
      <c r="B26" s="175" t="s">
        <v>28</v>
      </c>
      <c r="C26" s="26" t="s">
        <v>9</v>
      </c>
      <c r="D26" s="23">
        <v>5</v>
      </c>
      <c r="E26" s="28"/>
      <c r="F26" s="28"/>
      <c r="G26" s="28"/>
      <c r="H26" s="38"/>
    </row>
    <row r="27" spans="1:8" ht="13.5" customHeight="1">
      <c r="A27" s="173"/>
      <c r="B27" s="186"/>
      <c r="C27" s="31" t="s">
        <v>10</v>
      </c>
      <c r="D27" s="22">
        <v>5</v>
      </c>
      <c r="E27" s="33"/>
      <c r="F27" s="33"/>
      <c r="G27" s="33"/>
      <c r="H27" s="37"/>
    </row>
    <row r="28" spans="1:8" ht="13.5" customHeight="1">
      <c r="A28" s="173"/>
      <c r="B28" s="186"/>
      <c r="C28" s="54" t="s">
        <v>11</v>
      </c>
      <c r="D28" s="23">
        <v>5</v>
      </c>
      <c r="E28" s="28"/>
      <c r="F28" s="28"/>
      <c r="G28" s="28"/>
      <c r="H28" s="38"/>
    </row>
    <row r="29" spans="1:8" ht="12.75" customHeight="1">
      <c r="A29" s="173"/>
      <c r="B29" s="186"/>
      <c r="C29" s="56" t="s">
        <v>41</v>
      </c>
      <c r="D29" s="22">
        <v>5</v>
      </c>
      <c r="E29" s="33"/>
      <c r="F29" s="33"/>
      <c r="G29" s="33"/>
      <c r="H29" s="39"/>
    </row>
    <row r="30" spans="1:8">
      <c r="A30" s="180" t="s">
        <v>55</v>
      </c>
      <c r="B30" s="175" t="s">
        <v>16</v>
      </c>
      <c r="C30" s="26" t="s">
        <v>30</v>
      </c>
      <c r="D30" s="40"/>
      <c r="E30" s="41"/>
      <c r="F30" s="41"/>
      <c r="G30" s="41"/>
      <c r="H30" s="37">
        <v>1</v>
      </c>
    </row>
    <row r="31" spans="1:8">
      <c r="A31" s="181"/>
      <c r="B31" s="183"/>
      <c r="C31" s="56" t="s">
        <v>43</v>
      </c>
      <c r="D31" s="42">
        <v>1</v>
      </c>
      <c r="E31" s="43"/>
      <c r="F31" s="43"/>
      <c r="G31" s="43"/>
      <c r="H31" s="38"/>
    </row>
    <row r="32" spans="1:8">
      <c r="A32" s="181"/>
      <c r="B32" s="188"/>
      <c r="C32" s="26" t="s">
        <v>7</v>
      </c>
      <c r="D32" s="40"/>
      <c r="E32" s="41"/>
      <c r="F32" s="41"/>
      <c r="G32" s="41">
        <v>1</v>
      </c>
      <c r="H32" s="37"/>
    </row>
    <row r="33" spans="1:8" ht="12.75" customHeight="1" thickBot="1">
      <c r="A33" s="182"/>
      <c r="B33" s="184"/>
      <c r="C33" s="52" t="s">
        <v>27</v>
      </c>
      <c r="D33" s="23"/>
      <c r="E33" s="16"/>
      <c r="F33" s="16"/>
      <c r="G33" s="16">
        <v>1</v>
      </c>
      <c r="H33" s="17"/>
    </row>
    <row r="34" spans="1:8" ht="13.5" customHeight="1">
      <c r="A34" s="158" t="s">
        <v>12</v>
      </c>
      <c r="B34" s="130"/>
      <c r="C34" s="130"/>
      <c r="D34" s="130"/>
      <c r="E34" s="130"/>
      <c r="F34" s="130"/>
      <c r="G34" s="130"/>
      <c r="H34" s="131"/>
    </row>
    <row r="35" spans="1:8" ht="12.75" customHeight="1">
      <c r="A35" s="172" t="s">
        <v>56</v>
      </c>
      <c r="B35" s="175" t="s">
        <v>19</v>
      </c>
      <c r="C35" s="56" t="s">
        <v>34</v>
      </c>
      <c r="D35" s="22"/>
      <c r="E35" s="33">
        <v>1</v>
      </c>
      <c r="F35" s="33"/>
      <c r="G35" s="33">
        <v>1</v>
      </c>
      <c r="H35" s="44"/>
    </row>
    <row r="36" spans="1:8">
      <c r="A36" s="190"/>
      <c r="B36" s="176"/>
      <c r="C36" s="54" t="s">
        <v>35</v>
      </c>
      <c r="D36" s="23"/>
      <c r="E36" s="28"/>
      <c r="F36" s="28"/>
      <c r="G36" s="28">
        <v>1</v>
      </c>
      <c r="H36" s="30">
        <v>1</v>
      </c>
    </row>
    <row r="37" spans="1:8">
      <c r="A37" s="190"/>
      <c r="B37" s="176"/>
      <c r="C37" s="56" t="s">
        <v>44</v>
      </c>
      <c r="D37" s="22"/>
      <c r="E37" s="33"/>
      <c r="F37" s="33"/>
      <c r="G37" s="33">
        <v>2</v>
      </c>
      <c r="H37" s="44"/>
    </row>
    <row r="38" spans="1:8" ht="13.5" customHeight="1">
      <c r="A38" s="173"/>
      <c r="B38" s="176"/>
      <c r="C38" s="54" t="s">
        <v>37</v>
      </c>
      <c r="D38" s="23">
        <v>1</v>
      </c>
      <c r="E38" s="28"/>
      <c r="F38" s="28"/>
      <c r="G38" s="28">
        <v>1</v>
      </c>
      <c r="H38" s="30">
        <v>1</v>
      </c>
    </row>
    <row r="39" spans="1:8" ht="13.5" customHeight="1">
      <c r="A39" s="174"/>
      <c r="B39" s="189"/>
      <c r="C39" s="55" t="s">
        <v>36</v>
      </c>
      <c r="D39" s="22"/>
      <c r="E39" s="33"/>
      <c r="F39" s="33">
        <v>1</v>
      </c>
      <c r="G39" s="33"/>
      <c r="H39" s="44"/>
    </row>
    <row r="40" spans="1:8" ht="13.5" customHeight="1">
      <c r="A40" s="172" t="s">
        <v>57</v>
      </c>
      <c r="B40" s="175" t="s">
        <v>17</v>
      </c>
      <c r="C40" s="54" t="s">
        <v>38</v>
      </c>
      <c r="D40" s="23"/>
      <c r="E40" s="28">
        <v>1</v>
      </c>
      <c r="F40" s="28"/>
      <c r="G40" s="28"/>
      <c r="H40" s="30"/>
    </row>
    <row r="41" spans="1:8">
      <c r="A41" s="173"/>
      <c r="B41" s="186"/>
      <c r="C41" s="55" t="s">
        <v>59</v>
      </c>
      <c r="D41" s="22"/>
      <c r="E41" s="33"/>
      <c r="F41" s="33">
        <v>1</v>
      </c>
      <c r="G41" s="33"/>
      <c r="H41" s="44"/>
    </row>
    <row r="42" spans="1:8">
      <c r="A42" s="174"/>
      <c r="B42" s="187"/>
      <c r="C42" s="54" t="s">
        <v>45</v>
      </c>
      <c r="D42" s="23"/>
      <c r="E42" s="16"/>
      <c r="F42" s="16">
        <v>1</v>
      </c>
      <c r="G42" s="16"/>
      <c r="H42" s="45"/>
    </row>
    <row r="43" spans="1:8">
      <c r="A43" s="180" t="s">
        <v>58</v>
      </c>
      <c r="B43" s="175" t="s">
        <v>18</v>
      </c>
      <c r="C43" s="55" t="s">
        <v>39</v>
      </c>
      <c r="D43" s="22">
        <v>1</v>
      </c>
      <c r="E43" s="13"/>
      <c r="F43" s="13"/>
      <c r="G43" s="13"/>
      <c r="H43" s="46"/>
    </row>
    <row r="44" spans="1:8">
      <c r="A44" s="181"/>
      <c r="B44" s="183"/>
      <c r="C44" s="54" t="s">
        <v>49</v>
      </c>
      <c r="D44" s="23"/>
      <c r="E44" s="16"/>
      <c r="F44" s="16"/>
      <c r="G44" s="16">
        <v>1</v>
      </c>
      <c r="H44" s="45"/>
    </row>
    <row r="45" spans="1:8" ht="13.5" thickBot="1">
      <c r="A45" s="182"/>
      <c r="B45" s="184"/>
      <c r="C45" s="57" t="s">
        <v>40</v>
      </c>
      <c r="D45" s="47"/>
      <c r="E45" s="48">
        <v>1</v>
      </c>
      <c r="F45" s="48"/>
      <c r="G45" s="48"/>
      <c r="H45" s="49"/>
    </row>
    <row r="47" spans="1:8" ht="14.25">
      <c r="B47" s="51"/>
    </row>
  </sheetData>
  <mergeCells count="21">
    <mergeCell ref="D2:H2"/>
    <mergeCell ref="A43:A45"/>
    <mergeCell ref="B43:B45"/>
    <mergeCell ref="A22:A25"/>
    <mergeCell ref="B22:B25"/>
    <mergeCell ref="A26:A29"/>
    <mergeCell ref="B26:B29"/>
    <mergeCell ref="A30:A33"/>
    <mergeCell ref="B30:B33"/>
    <mergeCell ref="A35:A39"/>
    <mergeCell ref="B35:B39"/>
    <mergeCell ref="A40:A42"/>
    <mergeCell ref="A17:A20"/>
    <mergeCell ref="B17:B20"/>
    <mergeCell ref="A10:A16"/>
    <mergeCell ref="B10:B16"/>
    <mergeCell ref="B40:B42"/>
    <mergeCell ref="B1:C1"/>
    <mergeCell ref="A5:A9"/>
    <mergeCell ref="B5:B9"/>
    <mergeCell ref="A3:B3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topLeftCell="D2" workbookViewId="0">
      <pane xSplit="5" topLeftCell="DF1" activePane="topRight" state="frozen"/>
      <selection activeCell="D1" sqref="D1"/>
      <selection pane="topRight" activeCell="DY3" sqref="J1:DY1048576"/>
    </sheetView>
  </sheetViews>
  <sheetFormatPr baseColWidth="10" defaultRowHeight="12.75"/>
  <cols>
    <col min="1" max="1" width="7.28515625" style="1" customWidth="1"/>
    <col min="2" max="2" width="55.5703125" style="2" customWidth="1"/>
    <col min="3" max="3" width="90.28515625" style="3" customWidth="1"/>
    <col min="4" max="4" width="5" style="50" customWidth="1"/>
    <col min="5" max="8" width="4.28515625" style="4" customWidth="1"/>
    <col min="9" max="9" width="2.7109375" style="132" customWidth="1"/>
    <col min="10" max="89" width="4.28515625" style="3" customWidth="1"/>
    <col min="90" max="16384" width="11.42578125" style="3"/>
  </cols>
  <sheetData>
    <row r="1" spans="1:9" ht="27" customHeight="1">
      <c r="B1" s="191" t="s">
        <v>63</v>
      </c>
      <c r="C1" s="191"/>
    </row>
    <row r="2" spans="1:9" ht="17.25" customHeight="1">
      <c r="A2" s="3"/>
      <c r="B2"/>
      <c r="C2"/>
      <c r="D2" s="193" t="s">
        <v>65</v>
      </c>
      <c r="E2" s="193"/>
      <c r="F2" s="193"/>
      <c r="G2" s="193"/>
      <c r="H2" s="193"/>
      <c r="I2" s="133"/>
    </row>
    <row r="3" spans="1:9" ht="13.5" thickBot="1">
      <c r="A3" s="178" t="s">
        <v>0</v>
      </c>
      <c r="B3" s="178"/>
      <c r="C3" s="5" t="s">
        <v>1</v>
      </c>
      <c r="D3" s="6" t="s">
        <v>2</v>
      </c>
      <c r="E3" s="7">
        <v>0</v>
      </c>
      <c r="F3" s="7">
        <v>1</v>
      </c>
      <c r="G3" s="7">
        <v>2</v>
      </c>
      <c r="H3" s="138">
        <v>3</v>
      </c>
      <c r="I3" s="134"/>
    </row>
    <row r="4" spans="1:9">
      <c r="A4" s="157" t="s">
        <v>3</v>
      </c>
      <c r="B4" s="128"/>
      <c r="C4" s="128"/>
      <c r="D4" s="128"/>
      <c r="E4" s="128"/>
      <c r="F4" s="128"/>
      <c r="G4" s="128"/>
      <c r="H4" s="129"/>
      <c r="I4" s="135"/>
    </row>
    <row r="5" spans="1:9">
      <c r="A5" s="179" t="s">
        <v>50</v>
      </c>
      <c r="B5" s="176" t="s">
        <v>60</v>
      </c>
      <c r="C5" s="8" t="s">
        <v>20</v>
      </c>
      <c r="D5" s="59">
        <v>2</v>
      </c>
      <c r="E5" s="9">
        <v>3</v>
      </c>
      <c r="F5" s="61">
        <v>14</v>
      </c>
      <c r="G5" s="9">
        <v>78</v>
      </c>
      <c r="H5" s="139">
        <v>16</v>
      </c>
      <c r="I5" s="136"/>
    </row>
    <row r="6" spans="1:9">
      <c r="A6" s="179"/>
      <c r="B6" s="176"/>
      <c r="C6" s="11" t="s">
        <v>4</v>
      </c>
      <c r="D6" s="60">
        <v>2</v>
      </c>
      <c r="E6" s="13">
        <v>2</v>
      </c>
      <c r="F6" s="13">
        <v>11</v>
      </c>
      <c r="G6" s="13">
        <v>87</v>
      </c>
      <c r="H6" s="72">
        <v>11</v>
      </c>
      <c r="I6" s="136"/>
    </row>
    <row r="7" spans="1:9">
      <c r="A7" s="179"/>
      <c r="B7" s="176"/>
      <c r="C7" s="8" t="s">
        <v>5</v>
      </c>
      <c r="D7" s="15">
        <v>4</v>
      </c>
      <c r="E7" s="16">
        <v>4</v>
      </c>
      <c r="F7" s="16">
        <v>12</v>
      </c>
      <c r="G7" s="16">
        <v>33</v>
      </c>
      <c r="H7" s="73">
        <v>60</v>
      </c>
      <c r="I7" s="136"/>
    </row>
    <row r="8" spans="1:9">
      <c r="A8" s="179"/>
      <c r="B8" s="176"/>
      <c r="C8" s="18" t="s">
        <v>21</v>
      </c>
      <c r="D8" s="12">
        <v>65</v>
      </c>
      <c r="E8" s="13">
        <v>14</v>
      </c>
      <c r="F8" s="13">
        <v>21</v>
      </c>
      <c r="G8" s="13">
        <v>7</v>
      </c>
      <c r="H8" s="72">
        <v>2</v>
      </c>
      <c r="I8" s="136"/>
    </row>
    <row r="9" spans="1:9">
      <c r="A9" s="179"/>
      <c r="B9" s="176"/>
      <c r="C9" s="58" t="s">
        <v>46</v>
      </c>
      <c r="D9" s="15">
        <v>2</v>
      </c>
      <c r="E9" s="16">
        <v>3</v>
      </c>
      <c r="F9" s="16">
        <v>19</v>
      </c>
      <c r="G9" s="16">
        <v>86</v>
      </c>
      <c r="H9" s="73">
        <v>1</v>
      </c>
      <c r="I9" s="136"/>
    </row>
    <row r="10" spans="1:9">
      <c r="A10" s="172" t="s">
        <v>51</v>
      </c>
      <c r="B10" s="175" t="s">
        <v>13</v>
      </c>
      <c r="C10" s="18" t="s">
        <v>24</v>
      </c>
      <c r="D10" s="19">
        <v>9</v>
      </c>
      <c r="E10" s="13">
        <v>62</v>
      </c>
      <c r="F10" s="13">
        <v>16</v>
      </c>
      <c r="G10" s="13">
        <v>15</v>
      </c>
      <c r="H10" s="72">
        <v>6</v>
      </c>
      <c r="I10" s="136"/>
    </row>
    <row r="11" spans="1:9" ht="15.75" customHeight="1">
      <c r="A11" s="173"/>
      <c r="B11" s="176"/>
      <c r="C11" s="20" t="s">
        <v>6</v>
      </c>
      <c r="D11" s="21">
        <v>14</v>
      </c>
      <c r="E11" s="16">
        <v>3</v>
      </c>
      <c r="F11" s="16">
        <v>7</v>
      </c>
      <c r="G11" s="16">
        <v>18</v>
      </c>
      <c r="H11" s="73">
        <v>4</v>
      </c>
      <c r="I11" s="136"/>
    </row>
    <row r="12" spans="1:9">
      <c r="A12" s="173"/>
      <c r="B12" s="176"/>
      <c r="C12" s="18" t="s">
        <v>7</v>
      </c>
      <c r="D12" s="19">
        <v>15</v>
      </c>
      <c r="E12" s="13">
        <v>3</v>
      </c>
      <c r="F12" s="13">
        <v>8</v>
      </c>
      <c r="G12" s="13">
        <v>7</v>
      </c>
      <c r="H12" s="72"/>
      <c r="I12" s="136"/>
    </row>
    <row r="13" spans="1:9" ht="13.5" customHeight="1">
      <c r="A13" s="173"/>
      <c r="B13" s="176"/>
      <c r="C13" s="53" t="s">
        <v>47</v>
      </c>
      <c r="D13" s="21">
        <v>9</v>
      </c>
      <c r="E13" s="16">
        <v>0</v>
      </c>
      <c r="F13" s="16">
        <v>8</v>
      </c>
      <c r="G13" s="16">
        <v>15</v>
      </c>
      <c r="H13" s="73">
        <v>4</v>
      </c>
      <c r="I13" s="136"/>
    </row>
    <row r="14" spans="1:9">
      <c r="A14" s="173"/>
      <c r="B14" s="176"/>
      <c r="C14" s="11" t="s">
        <v>22</v>
      </c>
      <c r="D14" s="19">
        <v>17</v>
      </c>
      <c r="E14" s="13">
        <v>1</v>
      </c>
      <c r="F14" s="13">
        <v>5</v>
      </c>
      <c r="G14" s="13">
        <v>5</v>
      </c>
      <c r="H14" s="72">
        <v>2</v>
      </c>
      <c r="I14" s="136"/>
    </row>
    <row r="15" spans="1:9">
      <c r="A15" s="173"/>
      <c r="B15" s="176"/>
      <c r="C15" s="20" t="s">
        <v>23</v>
      </c>
      <c r="D15" s="21">
        <v>9</v>
      </c>
      <c r="E15" s="16">
        <v>1</v>
      </c>
      <c r="F15" s="16">
        <v>4</v>
      </c>
      <c r="G15" s="16">
        <v>14</v>
      </c>
      <c r="H15" s="73">
        <v>4</v>
      </c>
      <c r="I15" s="136"/>
    </row>
    <row r="16" spans="1:9">
      <c r="A16" s="174"/>
      <c r="B16" s="177"/>
      <c r="C16" s="52" t="s">
        <v>25</v>
      </c>
      <c r="D16" s="22">
        <v>17</v>
      </c>
      <c r="E16" s="13">
        <v>4</v>
      </c>
      <c r="F16" s="13">
        <v>6</v>
      </c>
      <c r="G16" s="13">
        <v>4</v>
      </c>
      <c r="H16" s="72">
        <v>1</v>
      </c>
      <c r="I16" s="136"/>
    </row>
    <row r="17" spans="1:9">
      <c r="A17" s="180" t="s">
        <v>52</v>
      </c>
      <c r="B17" s="175" t="s">
        <v>14</v>
      </c>
      <c r="C17" s="53" t="s">
        <v>33</v>
      </c>
      <c r="D17" s="23">
        <v>8</v>
      </c>
      <c r="E17" s="16">
        <v>5</v>
      </c>
      <c r="F17" s="16">
        <v>6</v>
      </c>
      <c r="G17" s="16">
        <v>12</v>
      </c>
      <c r="H17" s="73">
        <v>5</v>
      </c>
      <c r="I17" s="136"/>
    </row>
    <row r="18" spans="1:9">
      <c r="A18" s="181"/>
      <c r="B18" s="183"/>
      <c r="C18" s="52" t="s">
        <v>26</v>
      </c>
      <c r="D18" s="22">
        <v>17</v>
      </c>
      <c r="E18" s="13">
        <v>3</v>
      </c>
      <c r="F18" s="13">
        <v>3</v>
      </c>
      <c r="G18" s="13">
        <v>3</v>
      </c>
      <c r="H18" s="72">
        <v>1</v>
      </c>
      <c r="I18" s="136"/>
    </row>
    <row r="19" spans="1:9">
      <c r="A19" s="181"/>
      <c r="B19" s="183"/>
      <c r="C19" s="20" t="s">
        <v>42</v>
      </c>
      <c r="D19" s="23">
        <v>16</v>
      </c>
      <c r="E19" s="16">
        <v>3</v>
      </c>
      <c r="F19" s="16">
        <v>6</v>
      </c>
      <c r="G19" s="16">
        <v>3</v>
      </c>
      <c r="H19" s="73"/>
      <c r="I19" s="136"/>
    </row>
    <row r="20" spans="1:9" ht="13.5" thickBot="1">
      <c r="A20" s="182"/>
      <c r="B20" s="184"/>
      <c r="C20" s="52" t="s">
        <v>27</v>
      </c>
      <c r="D20" s="12">
        <v>11</v>
      </c>
      <c r="E20" s="24">
        <v>7</v>
      </c>
      <c r="F20" s="24">
        <v>7</v>
      </c>
      <c r="G20" s="24">
        <v>5</v>
      </c>
      <c r="H20" s="71">
        <v>2</v>
      </c>
      <c r="I20" s="136"/>
    </row>
    <row r="21" spans="1:9" ht="13.5" customHeight="1">
      <c r="A21" s="158" t="s">
        <v>8</v>
      </c>
      <c r="B21" s="130"/>
      <c r="C21" s="130"/>
      <c r="D21" s="130"/>
      <c r="E21" s="130"/>
      <c r="F21" s="130"/>
      <c r="G21" s="130"/>
      <c r="H21" s="131"/>
      <c r="I21" s="137"/>
    </row>
    <row r="22" spans="1:9" ht="13.5" customHeight="1">
      <c r="A22" s="172" t="s">
        <v>53</v>
      </c>
      <c r="B22" s="185" t="s">
        <v>15</v>
      </c>
      <c r="C22" s="54" t="s">
        <v>29</v>
      </c>
      <c r="D22" s="27">
        <v>5</v>
      </c>
      <c r="E22" s="28"/>
      <c r="F22" s="28"/>
      <c r="G22" s="29"/>
      <c r="H22" s="29"/>
      <c r="I22" s="140"/>
    </row>
    <row r="23" spans="1:9" ht="13.5" customHeight="1">
      <c r="A23" s="173"/>
      <c r="B23" s="186"/>
      <c r="C23" s="31" t="s">
        <v>31</v>
      </c>
      <c r="D23" s="32">
        <v>5</v>
      </c>
      <c r="E23" s="33"/>
      <c r="F23" s="33"/>
      <c r="G23" s="34"/>
      <c r="H23" s="74"/>
      <c r="I23" s="140"/>
    </row>
    <row r="24" spans="1:9" ht="13.5" customHeight="1">
      <c r="A24" s="173"/>
      <c r="B24" s="186"/>
      <c r="C24" s="54" t="s">
        <v>32</v>
      </c>
      <c r="D24" s="27">
        <v>5</v>
      </c>
      <c r="E24" s="28"/>
      <c r="F24" s="28"/>
      <c r="G24" s="29"/>
      <c r="H24" s="75"/>
      <c r="I24" s="140"/>
    </row>
    <row r="25" spans="1:9" ht="13.5" customHeight="1">
      <c r="A25" s="174"/>
      <c r="B25" s="187"/>
      <c r="C25" s="55" t="s">
        <v>48</v>
      </c>
      <c r="D25" s="22">
        <v>5</v>
      </c>
      <c r="E25" s="33"/>
      <c r="F25" s="33"/>
      <c r="G25" s="33"/>
      <c r="H25" s="76"/>
      <c r="I25" s="140"/>
    </row>
    <row r="26" spans="1:9" ht="13.5" customHeight="1">
      <c r="A26" s="172" t="s">
        <v>54</v>
      </c>
      <c r="B26" s="175" t="s">
        <v>28</v>
      </c>
      <c r="C26" s="26" t="s">
        <v>9</v>
      </c>
      <c r="D26" s="23">
        <v>5</v>
      </c>
      <c r="E26" s="28"/>
      <c r="F26" s="28"/>
      <c r="G26" s="28"/>
      <c r="H26" s="77"/>
      <c r="I26" s="140"/>
    </row>
    <row r="27" spans="1:9" ht="13.5" customHeight="1">
      <c r="A27" s="173"/>
      <c r="B27" s="186"/>
      <c r="C27" s="31" t="s">
        <v>10</v>
      </c>
      <c r="D27" s="22">
        <v>5</v>
      </c>
      <c r="E27" s="33"/>
      <c r="F27" s="33"/>
      <c r="G27" s="33"/>
      <c r="H27" s="76"/>
      <c r="I27" s="140"/>
    </row>
    <row r="28" spans="1:9" ht="13.5" customHeight="1">
      <c r="A28" s="173"/>
      <c r="B28" s="186"/>
      <c r="C28" s="54" t="s">
        <v>11</v>
      </c>
      <c r="D28" s="23">
        <v>5</v>
      </c>
      <c r="E28" s="28"/>
      <c r="F28" s="28"/>
      <c r="G28" s="28"/>
      <c r="H28" s="77"/>
      <c r="I28" s="140"/>
    </row>
    <row r="29" spans="1:9" ht="12.75" customHeight="1">
      <c r="A29" s="173"/>
      <c r="B29" s="186"/>
      <c r="C29" s="56" t="s">
        <v>41</v>
      </c>
      <c r="D29" s="22">
        <v>5</v>
      </c>
      <c r="E29" s="33"/>
      <c r="F29" s="33"/>
      <c r="G29" s="33"/>
      <c r="H29" s="78"/>
      <c r="I29" s="140"/>
    </row>
    <row r="30" spans="1:9">
      <c r="A30" s="180" t="s">
        <v>55</v>
      </c>
      <c r="B30" s="175" t="s">
        <v>16</v>
      </c>
      <c r="C30" s="26" t="s">
        <v>30</v>
      </c>
      <c r="D30" s="40"/>
      <c r="E30" s="41"/>
      <c r="F30" s="41"/>
      <c r="G30" s="41"/>
      <c r="H30" s="76">
        <v>1</v>
      </c>
      <c r="I30" s="140"/>
    </row>
    <row r="31" spans="1:9">
      <c r="A31" s="181"/>
      <c r="B31" s="183"/>
      <c r="C31" s="56" t="s">
        <v>43</v>
      </c>
      <c r="D31" s="42">
        <v>1</v>
      </c>
      <c r="E31" s="43"/>
      <c r="F31" s="43"/>
      <c r="G31" s="43"/>
      <c r="H31" s="77"/>
      <c r="I31" s="140"/>
    </row>
    <row r="32" spans="1:9">
      <c r="A32" s="181"/>
      <c r="B32" s="188"/>
      <c r="C32" s="26" t="s">
        <v>7</v>
      </c>
      <c r="D32" s="40"/>
      <c r="E32" s="41"/>
      <c r="F32" s="41"/>
      <c r="G32" s="41">
        <v>1</v>
      </c>
      <c r="H32" s="76"/>
      <c r="I32" s="140"/>
    </row>
    <row r="33" spans="1:9" ht="12.75" customHeight="1" thickBot="1">
      <c r="A33" s="182"/>
      <c r="B33" s="184"/>
      <c r="C33" s="52" t="s">
        <v>27</v>
      </c>
      <c r="D33" s="23"/>
      <c r="E33" s="16"/>
      <c r="F33" s="16"/>
      <c r="G33" s="16">
        <v>1</v>
      </c>
      <c r="H33" s="73"/>
      <c r="I33" s="136"/>
    </row>
    <row r="34" spans="1:9" ht="13.5" customHeight="1">
      <c r="A34" s="158" t="s">
        <v>12</v>
      </c>
      <c r="B34" s="130"/>
      <c r="C34" s="130"/>
      <c r="D34" s="130"/>
      <c r="E34" s="130"/>
      <c r="F34" s="130"/>
      <c r="G34" s="130"/>
      <c r="H34" s="131"/>
      <c r="I34" s="137"/>
    </row>
    <row r="35" spans="1:9" ht="12.75" customHeight="1">
      <c r="A35" s="172" t="s">
        <v>56</v>
      </c>
      <c r="B35" s="175" t="s">
        <v>19</v>
      </c>
      <c r="C35" s="56" t="s">
        <v>34</v>
      </c>
      <c r="D35" s="22"/>
      <c r="E35" s="33">
        <v>1</v>
      </c>
      <c r="F35" s="33"/>
      <c r="G35" s="33"/>
      <c r="H35" s="34"/>
      <c r="I35" s="140"/>
    </row>
    <row r="36" spans="1:9">
      <c r="A36" s="190"/>
      <c r="B36" s="176"/>
      <c r="C36" s="54" t="s">
        <v>35</v>
      </c>
      <c r="D36" s="23"/>
      <c r="E36" s="28"/>
      <c r="F36" s="28"/>
      <c r="G36" s="28"/>
      <c r="H36" s="29">
        <v>1</v>
      </c>
      <c r="I36" s="140"/>
    </row>
    <row r="37" spans="1:9">
      <c r="A37" s="190"/>
      <c r="B37" s="176"/>
      <c r="C37" s="56" t="s">
        <v>44</v>
      </c>
      <c r="D37" s="22"/>
      <c r="E37" s="33"/>
      <c r="F37" s="33"/>
      <c r="G37" s="33">
        <v>1</v>
      </c>
      <c r="H37" s="34"/>
      <c r="I37" s="140"/>
    </row>
    <row r="38" spans="1:9" ht="13.5" customHeight="1">
      <c r="A38" s="173"/>
      <c r="B38" s="176"/>
      <c r="C38" s="54" t="s">
        <v>37</v>
      </c>
      <c r="D38" s="23">
        <v>1</v>
      </c>
      <c r="E38" s="28"/>
      <c r="F38" s="28"/>
      <c r="G38" s="28"/>
      <c r="H38" s="29">
        <v>1</v>
      </c>
      <c r="I38" s="140"/>
    </row>
    <row r="39" spans="1:9" ht="13.5" customHeight="1">
      <c r="A39" s="174"/>
      <c r="B39" s="189"/>
      <c r="C39" s="55" t="s">
        <v>36</v>
      </c>
      <c r="D39" s="22"/>
      <c r="E39" s="33"/>
      <c r="F39" s="33">
        <v>1</v>
      </c>
      <c r="G39" s="33"/>
      <c r="H39" s="34"/>
      <c r="I39" s="140"/>
    </row>
    <row r="40" spans="1:9" ht="13.5" customHeight="1">
      <c r="A40" s="172" t="s">
        <v>57</v>
      </c>
      <c r="B40" s="175" t="s">
        <v>17</v>
      </c>
      <c r="C40" s="54" t="s">
        <v>38</v>
      </c>
      <c r="D40" s="23"/>
      <c r="E40" s="28">
        <v>1</v>
      </c>
      <c r="F40" s="28"/>
      <c r="G40" s="28"/>
      <c r="H40" s="29"/>
      <c r="I40" s="140"/>
    </row>
    <row r="41" spans="1:9">
      <c r="A41" s="173"/>
      <c r="B41" s="186"/>
      <c r="C41" s="55" t="s">
        <v>59</v>
      </c>
      <c r="D41" s="22"/>
      <c r="E41" s="33"/>
      <c r="F41" s="33">
        <v>1</v>
      </c>
      <c r="G41" s="33"/>
      <c r="H41" s="34"/>
      <c r="I41" s="140"/>
    </row>
    <row r="42" spans="1:9">
      <c r="A42" s="174"/>
      <c r="B42" s="187"/>
      <c r="C42" s="54" t="s">
        <v>45</v>
      </c>
      <c r="D42" s="23"/>
      <c r="E42" s="16"/>
      <c r="F42" s="16">
        <v>1</v>
      </c>
      <c r="G42" s="16"/>
      <c r="H42" s="79"/>
      <c r="I42" s="136"/>
    </row>
    <row r="43" spans="1:9">
      <c r="A43" s="180" t="s">
        <v>58</v>
      </c>
      <c r="B43" s="175" t="s">
        <v>18</v>
      </c>
      <c r="C43" s="55" t="s">
        <v>39</v>
      </c>
      <c r="D43" s="22">
        <v>1</v>
      </c>
      <c r="E43" s="13"/>
      <c r="F43" s="13"/>
      <c r="G43" s="13"/>
      <c r="H43" s="80"/>
      <c r="I43" s="136"/>
    </row>
    <row r="44" spans="1:9">
      <c r="A44" s="181"/>
      <c r="B44" s="183"/>
      <c r="C44" s="54" t="s">
        <v>49</v>
      </c>
      <c r="D44" s="23"/>
      <c r="E44" s="16"/>
      <c r="F44" s="16"/>
      <c r="G44" s="16">
        <v>1</v>
      </c>
      <c r="H44" s="79"/>
      <c r="I44" s="136"/>
    </row>
    <row r="45" spans="1:9" ht="13.5" thickBot="1">
      <c r="A45" s="182"/>
      <c r="B45" s="184"/>
      <c r="C45" s="57" t="s">
        <v>40</v>
      </c>
      <c r="D45" s="47"/>
      <c r="E45" s="48">
        <v>1</v>
      </c>
      <c r="F45" s="48"/>
      <c r="G45" s="48"/>
      <c r="H45" s="81"/>
      <c r="I45" s="136"/>
    </row>
    <row r="47" spans="1:9" ht="14.25">
      <c r="B47" s="51"/>
    </row>
  </sheetData>
  <mergeCells count="21">
    <mergeCell ref="D2:H2"/>
    <mergeCell ref="A43:A45"/>
    <mergeCell ref="B43:B45"/>
    <mergeCell ref="A22:A25"/>
    <mergeCell ref="B22:B25"/>
    <mergeCell ref="A26:A29"/>
    <mergeCell ref="B26:B29"/>
    <mergeCell ref="A30:A33"/>
    <mergeCell ref="B30:B33"/>
    <mergeCell ref="A35:A39"/>
    <mergeCell ref="B35:B39"/>
    <mergeCell ref="A40:A42"/>
    <mergeCell ref="A17:A20"/>
    <mergeCell ref="B17:B20"/>
    <mergeCell ref="A10:A16"/>
    <mergeCell ref="B10:B16"/>
    <mergeCell ref="B40:B42"/>
    <mergeCell ref="B1:C1"/>
    <mergeCell ref="A5:A9"/>
    <mergeCell ref="B5:B9"/>
    <mergeCell ref="A3:B3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topLeftCell="D1" workbookViewId="0">
      <selection activeCell="N16" sqref="N16"/>
    </sheetView>
  </sheetViews>
  <sheetFormatPr baseColWidth="10" defaultRowHeight="12.75"/>
  <cols>
    <col min="1" max="1" width="7.28515625" style="1" customWidth="1"/>
    <col min="2" max="2" width="31.85546875" style="2" customWidth="1"/>
    <col min="3" max="3" width="90.28515625" style="3" customWidth="1"/>
    <col min="4" max="4" width="5" style="50" customWidth="1"/>
    <col min="5" max="8" width="4.28515625" style="4" customWidth="1"/>
    <col min="9" max="88" width="4.28515625" style="3" customWidth="1"/>
    <col min="89" max="16384" width="11.42578125" style="3"/>
  </cols>
  <sheetData>
    <row r="1" spans="1:8" ht="27" customHeight="1">
      <c r="B1" s="191" t="s">
        <v>64</v>
      </c>
      <c r="C1" s="191"/>
    </row>
    <row r="2" spans="1:8" ht="17.25" customHeight="1">
      <c r="A2" s="3"/>
      <c r="B2"/>
      <c r="C2"/>
      <c r="D2" s="192" t="s">
        <v>65</v>
      </c>
      <c r="E2" s="192"/>
      <c r="F2" s="192"/>
      <c r="G2" s="192"/>
      <c r="H2" s="192"/>
    </row>
    <row r="3" spans="1:8" ht="13.5" thickBot="1">
      <c r="A3" s="178" t="s">
        <v>0</v>
      </c>
      <c r="B3" s="178"/>
      <c r="C3" s="5" t="s">
        <v>1</v>
      </c>
      <c r="D3" s="6" t="s">
        <v>2</v>
      </c>
      <c r="E3" s="7">
        <v>0</v>
      </c>
      <c r="F3" s="7">
        <v>1</v>
      </c>
      <c r="G3" s="7">
        <v>2</v>
      </c>
      <c r="H3" s="7">
        <v>3</v>
      </c>
    </row>
    <row r="4" spans="1:8">
      <c r="A4" s="157" t="s">
        <v>3</v>
      </c>
      <c r="B4" s="128"/>
      <c r="C4" s="128"/>
      <c r="D4" s="128"/>
      <c r="E4" s="128"/>
      <c r="F4" s="128"/>
      <c r="G4" s="128"/>
      <c r="H4" s="129"/>
    </row>
    <row r="5" spans="1:8">
      <c r="A5" s="179" t="s">
        <v>50</v>
      </c>
      <c r="B5" s="176" t="s">
        <v>60</v>
      </c>
      <c r="C5" s="8" t="s">
        <v>20</v>
      </c>
      <c r="D5" s="59">
        <v>1</v>
      </c>
      <c r="E5" s="9">
        <v>1</v>
      </c>
      <c r="F5" s="61">
        <v>74</v>
      </c>
      <c r="G5" s="9">
        <v>24</v>
      </c>
      <c r="H5" s="10">
        <v>11</v>
      </c>
    </row>
    <row r="6" spans="1:8">
      <c r="A6" s="179"/>
      <c r="B6" s="176"/>
      <c r="C6" s="11" t="s">
        <v>4</v>
      </c>
      <c r="D6" s="60">
        <v>0</v>
      </c>
      <c r="E6" s="13">
        <v>1</v>
      </c>
      <c r="F6" s="13">
        <v>11</v>
      </c>
      <c r="G6" s="13">
        <v>88</v>
      </c>
      <c r="H6" s="14">
        <v>11</v>
      </c>
    </row>
    <row r="7" spans="1:8">
      <c r="A7" s="179"/>
      <c r="B7" s="176"/>
      <c r="C7" s="8" t="s">
        <v>5</v>
      </c>
      <c r="D7" s="15">
        <v>2</v>
      </c>
      <c r="E7" s="16">
        <v>55</v>
      </c>
      <c r="F7" s="16">
        <v>19</v>
      </c>
      <c r="G7" s="16">
        <v>28</v>
      </c>
      <c r="H7" s="17">
        <v>7</v>
      </c>
    </row>
    <row r="8" spans="1:8">
      <c r="A8" s="179"/>
      <c r="B8" s="176"/>
      <c r="C8" s="18" t="s">
        <v>21</v>
      </c>
      <c r="D8" s="12">
        <v>6</v>
      </c>
      <c r="E8" s="13">
        <v>2</v>
      </c>
      <c r="F8" s="13">
        <v>19</v>
      </c>
      <c r="G8" s="13">
        <v>83</v>
      </c>
      <c r="H8" s="14">
        <v>1</v>
      </c>
    </row>
    <row r="9" spans="1:8">
      <c r="A9" s="179"/>
      <c r="B9" s="176"/>
      <c r="C9" s="58" t="s">
        <v>46</v>
      </c>
      <c r="D9" s="15">
        <v>1</v>
      </c>
      <c r="E9" s="16">
        <v>3</v>
      </c>
      <c r="F9" s="16">
        <v>78</v>
      </c>
      <c r="G9" s="16">
        <v>24</v>
      </c>
      <c r="H9" s="17">
        <v>4</v>
      </c>
    </row>
    <row r="10" spans="1:8">
      <c r="A10" s="172" t="s">
        <v>51</v>
      </c>
      <c r="B10" s="175" t="s">
        <v>13</v>
      </c>
      <c r="C10" s="18" t="s">
        <v>24</v>
      </c>
      <c r="D10" s="19">
        <v>8</v>
      </c>
      <c r="E10" s="13">
        <v>10</v>
      </c>
      <c r="F10" s="13">
        <v>16</v>
      </c>
      <c r="G10" s="13">
        <v>17</v>
      </c>
      <c r="H10" s="14">
        <v>58</v>
      </c>
    </row>
    <row r="11" spans="1:8" ht="15.75" customHeight="1">
      <c r="A11" s="173"/>
      <c r="B11" s="176"/>
      <c r="C11" s="20" t="s">
        <v>6</v>
      </c>
      <c r="D11" s="21">
        <v>13</v>
      </c>
      <c r="E11" s="16">
        <v>2</v>
      </c>
      <c r="F11" s="16">
        <v>6</v>
      </c>
      <c r="G11" s="16">
        <v>15</v>
      </c>
      <c r="H11" s="17">
        <v>3</v>
      </c>
    </row>
    <row r="12" spans="1:8">
      <c r="A12" s="173"/>
      <c r="B12" s="176"/>
      <c r="C12" s="18" t="s">
        <v>7</v>
      </c>
      <c r="D12" s="19">
        <v>11</v>
      </c>
      <c r="E12" s="13">
        <v>5</v>
      </c>
      <c r="F12" s="13">
        <v>7</v>
      </c>
      <c r="G12" s="13">
        <v>8</v>
      </c>
      <c r="H12" s="14">
        <v>1</v>
      </c>
    </row>
    <row r="13" spans="1:8" ht="13.5" customHeight="1">
      <c r="A13" s="173"/>
      <c r="B13" s="176"/>
      <c r="C13" s="53" t="s">
        <v>47</v>
      </c>
      <c r="D13" s="21">
        <v>9</v>
      </c>
      <c r="E13" s="16">
        <v>0</v>
      </c>
      <c r="F13" s="16">
        <v>7</v>
      </c>
      <c r="G13" s="16">
        <v>12</v>
      </c>
      <c r="H13" s="17">
        <v>9</v>
      </c>
    </row>
    <row r="14" spans="1:8">
      <c r="A14" s="173"/>
      <c r="B14" s="176"/>
      <c r="C14" s="11" t="s">
        <v>22</v>
      </c>
      <c r="D14" s="19">
        <v>12</v>
      </c>
      <c r="E14" s="13">
        <v>1</v>
      </c>
      <c r="F14" s="13">
        <v>6</v>
      </c>
      <c r="G14" s="13">
        <v>9</v>
      </c>
      <c r="H14" s="14">
        <v>2</v>
      </c>
    </row>
    <row r="15" spans="1:8">
      <c r="A15" s="173"/>
      <c r="B15" s="176"/>
      <c r="C15" s="20" t="s">
        <v>23</v>
      </c>
      <c r="D15" s="21">
        <v>4</v>
      </c>
      <c r="E15" s="16">
        <v>1</v>
      </c>
      <c r="F15" s="16">
        <v>5</v>
      </c>
      <c r="G15" s="16">
        <v>18</v>
      </c>
      <c r="H15" s="17">
        <v>2</v>
      </c>
    </row>
    <row r="16" spans="1:8">
      <c r="A16" s="174"/>
      <c r="B16" s="177"/>
      <c r="C16" s="52" t="s">
        <v>25</v>
      </c>
      <c r="D16" s="22">
        <v>11</v>
      </c>
      <c r="E16" s="13">
        <v>3</v>
      </c>
      <c r="F16" s="13">
        <v>11</v>
      </c>
      <c r="G16" s="13">
        <v>5</v>
      </c>
      <c r="H16" s="14">
        <v>6</v>
      </c>
    </row>
    <row r="17" spans="1:8">
      <c r="A17" s="180" t="s">
        <v>52</v>
      </c>
      <c r="B17" s="175" t="s">
        <v>14</v>
      </c>
      <c r="C17" s="53" t="s">
        <v>33</v>
      </c>
      <c r="D17" s="23">
        <v>5</v>
      </c>
      <c r="E17" s="16">
        <v>3</v>
      </c>
      <c r="F17" s="16">
        <v>8</v>
      </c>
      <c r="G17" s="16">
        <v>12</v>
      </c>
      <c r="H17" s="17">
        <v>7</v>
      </c>
    </row>
    <row r="18" spans="1:8">
      <c r="A18" s="181"/>
      <c r="B18" s="183"/>
      <c r="C18" s="52" t="s">
        <v>26</v>
      </c>
      <c r="D18" s="22">
        <v>14</v>
      </c>
      <c r="E18" s="13">
        <v>4</v>
      </c>
      <c r="F18" s="13">
        <v>6</v>
      </c>
      <c r="G18" s="13">
        <v>4</v>
      </c>
      <c r="H18" s="14">
        <v>2</v>
      </c>
    </row>
    <row r="19" spans="1:8">
      <c r="A19" s="181"/>
      <c r="B19" s="183"/>
      <c r="C19" s="20" t="s">
        <v>42</v>
      </c>
      <c r="D19" s="23">
        <v>16</v>
      </c>
      <c r="E19" s="16">
        <v>2</v>
      </c>
      <c r="F19" s="16">
        <v>7</v>
      </c>
      <c r="G19" s="16">
        <v>4</v>
      </c>
      <c r="H19" s="17"/>
    </row>
    <row r="20" spans="1:8" ht="13.5" thickBot="1">
      <c r="A20" s="182"/>
      <c r="B20" s="184"/>
      <c r="C20" s="52" t="s">
        <v>27</v>
      </c>
      <c r="D20" s="12">
        <v>10</v>
      </c>
      <c r="E20" s="24">
        <v>5</v>
      </c>
      <c r="F20" s="24">
        <v>5</v>
      </c>
      <c r="G20" s="24">
        <v>11</v>
      </c>
      <c r="H20" s="25">
        <v>1</v>
      </c>
    </row>
    <row r="21" spans="1:8" ht="13.5" customHeight="1">
      <c r="A21" s="158" t="s">
        <v>8</v>
      </c>
      <c r="B21" s="130"/>
      <c r="C21" s="130"/>
      <c r="D21" s="130"/>
      <c r="E21" s="130"/>
      <c r="F21" s="130"/>
      <c r="G21" s="130"/>
      <c r="H21" s="131"/>
    </row>
    <row r="22" spans="1:8" ht="13.5" customHeight="1">
      <c r="A22" s="172" t="s">
        <v>53</v>
      </c>
      <c r="B22" s="185" t="s">
        <v>15</v>
      </c>
      <c r="C22" s="54" t="s">
        <v>29</v>
      </c>
      <c r="D22" s="27">
        <v>5</v>
      </c>
      <c r="E22" s="28"/>
      <c r="F22" s="28"/>
      <c r="G22" s="29"/>
      <c r="H22" s="30"/>
    </row>
    <row r="23" spans="1:8" ht="13.5" customHeight="1">
      <c r="A23" s="173"/>
      <c r="B23" s="186"/>
      <c r="C23" s="31" t="s">
        <v>31</v>
      </c>
      <c r="D23" s="32">
        <v>5</v>
      </c>
      <c r="E23" s="33"/>
      <c r="F23" s="33"/>
      <c r="G23" s="34"/>
      <c r="H23" s="35"/>
    </row>
    <row r="24" spans="1:8" ht="13.5" customHeight="1">
      <c r="A24" s="173"/>
      <c r="B24" s="186"/>
      <c r="C24" s="54" t="s">
        <v>32</v>
      </c>
      <c r="D24" s="27">
        <v>5</v>
      </c>
      <c r="E24" s="28"/>
      <c r="F24" s="28"/>
      <c r="G24" s="29"/>
      <c r="H24" s="36"/>
    </row>
    <row r="25" spans="1:8" ht="13.5" customHeight="1">
      <c r="A25" s="174"/>
      <c r="B25" s="187"/>
      <c r="C25" s="55" t="s">
        <v>48</v>
      </c>
      <c r="D25" s="22">
        <v>5</v>
      </c>
      <c r="E25" s="33"/>
      <c r="F25" s="33"/>
      <c r="G25" s="33"/>
      <c r="H25" s="37"/>
    </row>
    <row r="26" spans="1:8" ht="13.5" customHeight="1">
      <c r="A26" s="172" t="s">
        <v>54</v>
      </c>
      <c r="B26" s="175" t="s">
        <v>28</v>
      </c>
      <c r="C26" s="26" t="s">
        <v>9</v>
      </c>
      <c r="D26" s="23">
        <v>5</v>
      </c>
      <c r="E26" s="28"/>
      <c r="F26" s="28"/>
      <c r="G26" s="28"/>
      <c r="H26" s="38"/>
    </row>
    <row r="27" spans="1:8" ht="13.5" customHeight="1">
      <c r="A27" s="173"/>
      <c r="B27" s="186"/>
      <c r="C27" s="31" t="s">
        <v>10</v>
      </c>
      <c r="D27" s="22">
        <v>5</v>
      </c>
      <c r="E27" s="33"/>
      <c r="F27" s="33"/>
      <c r="G27" s="33"/>
      <c r="H27" s="37"/>
    </row>
    <row r="28" spans="1:8" ht="13.5" customHeight="1">
      <c r="A28" s="173"/>
      <c r="B28" s="186"/>
      <c r="C28" s="54" t="s">
        <v>11</v>
      </c>
      <c r="D28" s="23">
        <v>5</v>
      </c>
      <c r="E28" s="28"/>
      <c r="F28" s="28"/>
      <c r="G28" s="28"/>
      <c r="H28" s="38"/>
    </row>
    <row r="29" spans="1:8" ht="12.75" customHeight="1">
      <c r="A29" s="173"/>
      <c r="B29" s="186"/>
      <c r="C29" s="56" t="s">
        <v>41</v>
      </c>
      <c r="D29" s="22">
        <v>5</v>
      </c>
      <c r="E29" s="33"/>
      <c r="F29" s="33"/>
      <c r="G29" s="33"/>
      <c r="H29" s="39"/>
    </row>
    <row r="30" spans="1:8">
      <c r="A30" s="180" t="s">
        <v>55</v>
      </c>
      <c r="B30" s="175" t="s">
        <v>16</v>
      </c>
      <c r="C30" s="26" t="s">
        <v>30</v>
      </c>
      <c r="D30" s="40"/>
      <c r="E30" s="41"/>
      <c r="F30" s="41"/>
      <c r="G30" s="41"/>
      <c r="H30" s="37">
        <v>1</v>
      </c>
    </row>
    <row r="31" spans="1:8">
      <c r="A31" s="181"/>
      <c r="B31" s="183"/>
      <c r="C31" s="56" t="s">
        <v>43</v>
      </c>
      <c r="D31" s="42">
        <v>1</v>
      </c>
      <c r="E31" s="43"/>
      <c r="F31" s="43"/>
      <c r="G31" s="43"/>
      <c r="H31" s="38"/>
    </row>
    <row r="32" spans="1:8">
      <c r="A32" s="181"/>
      <c r="B32" s="188"/>
      <c r="C32" s="26" t="s">
        <v>7</v>
      </c>
      <c r="D32" s="40"/>
      <c r="E32" s="41"/>
      <c r="F32" s="41"/>
      <c r="G32" s="41">
        <v>1</v>
      </c>
      <c r="H32" s="37"/>
    </row>
    <row r="33" spans="1:8" ht="12.75" customHeight="1" thickBot="1">
      <c r="A33" s="182"/>
      <c r="B33" s="184"/>
      <c r="C33" s="52" t="s">
        <v>27</v>
      </c>
      <c r="D33" s="23"/>
      <c r="E33" s="16"/>
      <c r="F33" s="16"/>
      <c r="G33" s="16">
        <v>1</v>
      </c>
      <c r="H33" s="17"/>
    </row>
    <row r="34" spans="1:8" ht="13.5" customHeight="1">
      <c r="A34" s="158" t="s">
        <v>12</v>
      </c>
      <c r="B34" s="130"/>
      <c r="C34" s="130"/>
      <c r="D34" s="130"/>
      <c r="E34" s="130"/>
      <c r="F34" s="130"/>
      <c r="G34" s="130"/>
      <c r="H34" s="131"/>
    </row>
    <row r="35" spans="1:8" ht="12.75" customHeight="1">
      <c r="A35" s="172" t="s">
        <v>56</v>
      </c>
      <c r="B35" s="175" t="s">
        <v>19</v>
      </c>
      <c r="C35" s="56" t="s">
        <v>34</v>
      </c>
      <c r="D35" s="22"/>
      <c r="E35" s="33">
        <v>1</v>
      </c>
      <c r="F35" s="33"/>
      <c r="G35" s="33"/>
      <c r="H35" s="44"/>
    </row>
    <row r="36" spans="1:8">
      <c r="A36" s="190"/>
      <c r="B36" s="176"/>
      <c r="C36" s="54" t="s">
        <v>35</v>
      </c>
      <c r="D36" s="23"/>
      <c r="E36" s="28"/>
      <c r="F36" s="28"/>
      <c r="G36" s="28">
        <v>1</v>
      </c>
      <c r="H36" s="30">
        <v>1</v>
      </c>
    </row>
    <row r="37" spans="1:8">
      <c r="A37" s="190"/>
      <c r="B37" s="176"/>
      <c r="C37" s="56" t="s">
        <v>44</v>
      </c>
      <c r="D37" s="22"/>
      <c r="E37" s="33"/>
      <c r="F37" s="33"/>
      <c r="G37" s="33">
        <v>1</v>
      </c>
      <c r="H37" s="44"/>
    </row>
    <row r="38" spans="1:8" ht="13.5" customHeight="1">
      <c r="A38" s="173"/>
      <c r="B38" s="176"/>
      <c r="C38" s="54" t="s">
        <v>37</v>
      </c>
      <c r="D38" s="23">
        <v>1</v>
      </c>
      <c r="E38" s="28"/>
      <c r="F38" s="28"/>
      <c r="G38" s="28"/>
      <c r="H38" s="30">
        <v>1</v>
      </c>
    </row>
    <row r="39" spans="1:8" ht="13.5" customHeight="1">
      <c r="A39" s="174"/>
      <c r="B39" s="189"/>
      <c r="C39" s="55" t="s">
        <v>36</v>
      </c>
      <c r="D39" s="22"/>
      <c r="E39" s="33"/>
      <c r="F39" s="33">
        <v>1</v>
      </c>
      <c r="G39" s="33"/>
      <c r="H39" s="44"/>
    </row>
    <row r="40" spans="1:8" ht="13.5" customHeight="1">
      <c r="A40" s="172" t="s">
        <v>57</v>
      </c>
      <c r="B40" s="175" t="s">
        <v>17</v>
      </c>
      <c r="C40" s="54" t="s">
        <v>38</v>
      </c>
      <c r="D40" s="23"/>
      <c r="E40" s="28">
        <v>1</v>
      </c>
      <c r="F40" s="28"/>
      <c r="G40" s="28"/>
      <c r="H40" s="30"/>
    </row>
    <row r="41" spans="1:8">
      <c r="A41" s="173"/>
      <c r="B41" s="186"/>
      <c r="C41" s="55" t="s">
        <v>59</v>
      </c>
      <c r="D41" s="22"/>
      <c r="E41" s="33"/>
      <c r="F41" s="33">
        <v>1</v>
      </c>
      <c r="G41" s="33"/>
      <c r="H41" s="44"/>
    </row>
    <row r="42" spans="1:8">
      <c r="A42" s="174"/>
      <c r="B42" s="187"/>
      <c r="C42" s="54" t="s">
        <v>45</v>
      </c>
      <c r="D42" s="23"/>
      <c r="E42" s="16"/>
      <c r="F42" s="16">
        <v>1</v>
      </c>
      <c r="G42" s="16"/>
      <c r="H42" s="45"/>
    </row>
    <row r="43" spans="1:8">
      <c r="A43" s="180" t="s">
        <v>58</v>
      </c>
      <c r="B43" s="175" t="s">
        <v>18</v>
      </c>
      <c r="C43" s="55" t="s">
        <v>39</v>
      </c>
      <c r="D43" s="22">
        <v>1</v>
      </c>
      <c r="E43" s="13"/>
      <c r="F43" s="13"/>
      <c r="G43" s="13"/>
      <c r="H43" s="46"/>
    </row>
    <row r="44" spans="1:8">
      <c r="A44" s="181"/>
      <c r="B44" s="183"/>
      <c r="C44" s="54" t="s">
        <v>49</v>
      </c>
      <c r="D44" s="23"/>
      <c r="E44" s="16"/>
      <c r="F44" s="16"/>
      <c r="G44" s="16">
        <v>1</v>
      </c>
      <c r="H44" s="45"/>
    </row>
    <row r="45" spans="1:8" ht="13.5" thickBot="1">
      <c r="A45" s="182"/>
      <c r="B45" s="184"/>
      <c r="C45" s="57" t="s">
        <v>40</v>
      </c>
      <c r="D45" s="47"/>
      <c r="E45" s="48">
        <v>1</v>
      </c>
      <c r="F45" s="48"/>
      <c r="G45" s="48"/>
      <c r="H45" s="49"/>
    </row>
    <row r="47" spans="1:8" ht="14.25">
      <c r="B47" s="51"/>
    </row>
  </sheetData>
  <mergeCells count="21">
    <mergeCell ref="D2:H2"/>
    <mergeCell ref="A43:A45"/>
    <mergeCell ref="B43:B45"/>
    <mergeCell ref="A22:A25"/>
    <mergeCell ref="B22:B25"/>
    <mergeCell ref="A26:A29"/>
    <mergeCell ref="B26:B29"/>
    <mergeCell ref="A30:A33"/>
    <mergeCell ref="B30:B33"/>
    <mergeCell ref="A35:A39"/>
    <mergeCell ref="B35:B39"/>
    <mergeCell ref="A40:A42"/>
    <mergeCell ref="A17:A20"/>
    <mergeCell ref="B17:B20"/>
    <mergeCell ref="A10:A16"/>
    <mergeCell ref="B10:B16"/>
    <mergeCell ref="B40:B42"/>
    <mergeCell ref="B1:C1"/>
    <mergeCell ref="A5:A9"/>
    <mergeCell ref="B5:B9"/>
    <mergeCell ref="A3:B3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1"/>
  <sheetViews>
    <sheetView topLeftCell="D1" zoomScale="85" zoomScaleNormal="85" workbookViewId="0">
      <pane xSplit="5" topLeftCell="I1" activePane="topRight" state="frozen"/>
      <selection activeCell="D1" sqref="D1"/>
      <selection pane="topRight" activeCell="D30" sqref="D30"/>
    </sheetView>
  </sheetViews>
  <sheetFormatPr baseColWidth="10" defaultRowHeight="15"/>
  <cols>
    <col min="1" max="1" width="18.28515625" customWidth="1"/>
    <col min="2" max="2" width="54.7109375" customWidth="1"/>
    <col min="3" max="3" width="102.140625" customWidth="1"/>
    <col min="4" max="4" width="4.42578125" customWidth="1"/>
    <col min="5" max="8" width="3.7109375" customWidth="1"/>
    <col min="9" max="9" width="3" customWidth="1"/>
    <col min="10" max="92" width="5.140625" customWidth="1"/>
  </cols>
  <sheetData>
    <row r="1" spans="1:8">
      <c r="A1" s="203" t="s">
        <v>66</v>
      </c>
      <c r="B1" s="203"/>
      <c r="C1" s="203"/>
      <c r="D1" s="4"/>
      <c r="E1" s="4"/>
      <c r="F1" s="4"/>
      <c r="G1" s="4"/>
    </row>
    <row r="2" spans="1:8" ht="33.75">
      <c r="A2" s="204" t="s">
        <v>67</v>
      </c>
      <c r="B2" s="204"/>
      <c r="C2" s="204"/>
      <c r="D2" s="89"/>
      <c r="E2" s="89"/>
      <c r="F2" s="89"/>
      <c r="G2" s="89"/>
    </row>
    <row r="3" spans="1:8" ht="15.75">
      <c r="A3" s="90"/>
      <c r="B3" s="91"/>
      <c r="C3" s="91" t="s">
        <v>68</v>
      </c>
      <c r="D3" s="205" t="s">
        <v>65</v>
      </c>
      <c r="E3" s="205"/>
      <c r="F3" s="205"/>
      <c r="G3" s="205"/>
      <c r="H3" s="205"/>
    </row>
    <row r="4" spans="1:8" ht="15.75" thickBot="1">
      <c r="A4" s="178" t="s">
        <v>0</v>
      </c>
      <c r="B4" s="178"/>
      <c r="C4" s="5" t="s">
        <v>1</v>
      </c>
      <c r="D4" s="6" t="s">
        <v>2</v>
      </c>
      <c r="E4" s="7">
        <v>0</v>
      </c>
      <c r="F4" s="7">
        <v>1</v>
      </c>
      <c r="G4" s="7">
        <v>2</v>
      </c>
      <c r="H4" s="7">
        <v>3</v>
      </c>
    </row>
    <row r="5" spans="1:8">
      <c r="A5" s="68" t="s">
        <v>69</v>
      </c>
      <c r="B5" s="69"/>
      <c r="C5" s="69"/>
      <c r="D5" s="69"/>
      <c r="E5" s="69"/>
      <c r="F5" s="69"/>
      <c r="G5" s="69"/>
      <c r="H5" s="70"/>
    </row>
    <row r="6" spans="1:8">
      <c r="A6" s="180" t="s">
        <v>70</v>
      </c>
      <c r="B6" s="175" t="s">
        <v>71</v>
      </c>
      <c r="C6" s="92" t="s">
        <v>72</v>
      </c>
      <c r="D6" s="93">
        <v>6</v>
      </c>
      <c r="E6" s="94">
        <v>7</v>
      </c>
      <c r="F6" s="94">
        <v>22</v>
      </c>
      <c r="G6" s="94">
        <v>50</v>
      </c>
      <c r="H6" s="95">
        <v>17</v>
      </c>
    </row>
    <row r="7" spans="1:8">
      <c r="A7" s="179"/>
      <c r="B7" s="176"/>
      <c r="C7" s="96" t="s">
        <v>73</v>
      </c>
      <c r="D7" s="15">
        <v>19</v>
      </c>
      <c r="E7" s="97">
        <v>24</v>
      </c>
      <c r="F7" s="97">
        <v>33</v>
      </c>
      <c r="G7" s="97">
        <v>23</v>
      </c>
      <c r="H7" s="98">
        <v>3</v>
      </c>
    </row>
    <row r="8" spans="1:8">
      <c r="A8" s="179"/>
      <c r="B8" s="176"/>
      <c r="C8" s="92" t="s">
        <v>74</v>
      </c>
      <c r="D8" s="99">
        <v>9</v>
      </c>
      <c r="E8" s="100">
        <v>2</v>
      </c>
      <c r="F8" s="100">
        <v>20</v>
      </c>
      <c r="G8" s="100">
        <v>54</v>
      </c>
      <c r="H8" s="101">
        <v>18</v>
      </c>
    </row>
    <row r="9" spans="1:8">
      <c r="A9" s="179"/>
      <c r="B9" s="176"/>
      <c r="C9" s="102" t="s">
        <v>75</v>
      </c>
      <c r="D9" s="15">
        <v>13</v>
      </c>
      <c r="E9" s="97">
        <v>3</v>
      </c>
      <c r="F9" s="97">
        <v>27</v>
      </c>
      <c r="G9" s="97">
        <v>45</v>
      </c>
      <c r="H9" s="98">
        <v>13</v>
      </c>
    </row>
    <row r="10" spans="1:8">
      <c r="A10" s="199"/>
      <c r="B10" s="189"/>
      <c r="C10" s="92" t="s">
        <v>76</v>
      </c>
      <c r="D10" s="12">
        <v>23</v>
      </c>
      <c r="E10" s="103">
        <v>15</v>
      </c>
      <c r="F10" s="103">
        <v>18</v>
      </c>
      <c r="G10" s="103">
        <v>33</v>
      </c>
      <c r="H10" s="101">
        <v>12</v>
      </c>
    </row>
    <row r="11" spans="1:8">
      <c r="A11" s="179" t="s">
        <v>77</v>
      </c>
      <c r="B11" s="176" t="s">
        <v>78</v>
      </c>
      <c r="C11" s="104" t="s">
        <v>79</v>
      </c>
      <c r="D11" s="21">
        <v>16</v>
      </c>
      <c r="E11" s="97">
        <v>9</v>
      </c>
      <c r="F11" s="97">
        <v>22</v>
      </c>
      <c r="G11" s="97">
        <v>38</v>
      </c>
      <c r="H11" s="98">
        <v>14</v>
      </c>
    </row>
    <row r="12" spans="1:8">
      <c r="A12" s="179"/>
      <c r="B12" s="176"/>
      <c r="C12" s="105" t="s">
        <v>80</v>
      </c>
      <c r="D12" s="19">
        <v>37</v>
      </c>
      <c r="E12" s="103">
        <v>31</v>
      </c>
      <c r="F12" s="103">
        <v>18</v>
      </c>
      <c r="G12" s="103">
        <v>8</v>
      </c>
      <c r="H12" s="101">
        <v>7</v>
      </c>
    </row>
    <row r="13" spans="1:8" ht="15.75" thickBot="1">
      <c r="A13" s="179"/>
      <c r="B13" s="176"/>
      <c r="C13" s="96" t="s">
        <v>81</v>
      </c>
      <c r="D13" s="21">
        <v>49</v>
      </c>
      <c r="E13" s="97">
        <v>39</v>
      </c>
      <c r="F13" s="97">
        <v>12</v>
      </c>
      <c r="G13" s="97">
        <v>4</v>
      </c>
      <c r="H13" s="98"/>
    </row>
    <row r="14" spans="1:8">
      <c r="A14" s="194" t="s">
        <v>82</v>
      </c>
      <c r="B14" s="195"/>
      <c r="C14" s="195"/>
      <c r="D14" s="66"/>
      <c r="E14" s="66"/>
      <c r="F14" s="66"/>
      <c r="G14" s="66"/>
      <c r="H14" s="67"/>
    </row>
    <row r="15" spans="1:8">
      <c r="A15" s="180" t="s">
        <v>83</v>
      </c>
      <c r="B15" s="185" t="s">
        <v>84</v>
      </c>
      <c r="C15" s="106" t="s">
        <v>85</v>
      </c>
      <c r="D15" s="27">
        <v>48</v>
      </c>
      <c r="E15" s="107">
        <v>20</v>
      </c>
      <c r="F15" s="107">
        <v>25</v>
      </c>
      <c r="G15" s="108">
        <v>8</v>
      </c>
      <c r="H15" s="109"/>
    </row>
    <row r="16" spans="1:8">
      <c r="A16" s="179"/>
      <c r="B16" s="200"/>
      <c r="C16" s="110" t="s">
        <v>86</v>
      </c>
      <c r="D16" s="32">
        <v>54</v>
      </c>
      <c r="E16" s="111">
        <v>29</v>
      </c>
      <c r="F16" s="111">
        <v>7</v>
      </c>
      <c r="G16" s="112">
        <v>7</v>
      </c>
      <c r="H16" s="113">
        <v>2</v>
      </c>
    </row>
    <row r="17" spans="1:8">
      <c r="A17" s="179"/>
      <c r="B17" s="200"/>
      <c r="C17" s="106" t="s">
        <v>87</v>
      </c>
      <c r="D17" s="27">
        <v>61</v>
      </c>
      <c r="E17" s="107">
        <v>17</v>
      </c>
      <c r="F17" s="107">
        <v>16</v>
      </c>
      <c r="G17" s="108">
        <v>6</v>
      </c>
      <c r="H17" s="114">
        <v>1</v>
      </c>
    </row>
    <row r="18" spans="1:8">
      <c r="A18" s="179"/>
      <c r="B18" s="200"/>
      <c r="C18" s="110" t="s">
        <v>88</v>
      </c>
      <c r="D18" s="32">
        <v>28</v>
      </c>
      <c r="E18" s="111">
        <v>28</v>
      </c>
      <c r="F18" s="111">
        <v>22</v>
      </c>
      <c r="G18" s="112">
        <v>19</v>
      </c>
      <c r="H18" s="113">
        <v>5</v>
      </c>
    </row>
    <row r="19" spans="1:8">
      <c r="A19" s="180" t="s">
        <v>89</v>
      </c>
      <c r="B19" s="175" t="s">
        <v>90</v>
      </c>
      <c r="C19" s="106" t="s">
        <v>91</v>
      </c>
      <c r="D19" s="23">
        <v>3</v>
      </c>
      <c r="E19" s="107">
        <v>2</v>
      </c>
      <c r="F19" s="107">
        <v>10</v>
      </c>
      <c r="G19" s="107">
        <v>25</v>
      </c>
      <c r="H19" s="115">
        <v>58</v>
      </c>
    </row>
    <row r="20" spans="1:8">
      <c r="A20" s="179"/>
      <c r="B20" s="176"/>
      <c r="C20" s="110" t="s">
        <v>92</v>
      </c>
      <c r="D20" s="22">
        <v>27</v>
      </c>
      <c r="E20" s="111">
        <v>50</v>
      </c>
      <c r="F20" s="111">
        <v>20</v>
      </c>
      <c r="G20" s="111">
        <v>5</v>
      </c>
      <c r="H20" s="116">
        <v>3</v>
      </c>
    </row>
    <row r="21" spans="1:8">
      <c r="A21" s="179"/>
      <c r="B21" s="176"/>
      <c r="C21" s="106" t="s">
        <v>93</v>
      </c>
      <c r="D21" s="23">
        <v>21</v>
      </c>
      <c r="E21" s="107">
        <v>30</v>
      </c>
      <c r="F21" s="107">
        <v>26</v>
      </c>
      <c r="G21" s="107">
        <v>20</v>
      </c>
      <c r="H21" s="115">
        <v>3</v>
      </c>
    </row>
    <row r="22" spans="1:8">
      <c r="A22" s="179"/>
      <c r="B22" s="176"/>
      <c r="C22" s="110" t="s">
        <v>94</v>
      </c>
      <c r="D22" s="22">
        <v>20</v>
      </c>
      <c r="E22" s="111">
        <v>30</v>
      </c>
      <c r="F22" s="111">
        <v>29</v>
      </c>
      <c r="G22" s="111">
        <v>17</v>
      </c>
      <c r="H22" s="116">
        <v>5</v>
      </c>
    </row>
    <row r="23" spans="1:8" ht="15.75" thickBot="1">
      <c r="A23" s="179"/>
      <c r="B23" s="176"/>
      <c r="C23" s="106" t="s">
        <v>95</v>
      </c>
      <c r="D23" s="23">
        <v>18</v>
      </c>
      <c r="E23" s="107">
        <v>19</v>
      </c>
      <c r="F23" s="107">
        <v>36</v>
      </c>
      <c r="G23" s="107">
        <v>19</v>
      </c>
      <c r="H23" s="115">
        <v>13</v>
      </c>
    </row>
    <row r="24" spans="1:8">
      <c r="A24" s="194" t="s">
        <v>96</v>
      </c>
      <c r="B24" s="195"/>
      <c r="C24" s="196"/>
      <c r="D24" s="64"/>
      <c r="E24" s="64"/>
      <c r="F24" s="64"/>
      <c r="G24" s="64"/>
      <c r="H24" s="65"/>
    </row>
    <row r="25" spans="1:8">
      <c r="A25" s="180" t="s">
        <v>97</v>
      </c>
      <c r="B25" s="175" t="s">
        <v>98</v>
      </c>
      <c r="C25" s="117" t="s">
        <v>99</v>
      </c>
      <c r="D25" s="22">
        <v>3</v>
      </c>
      <c r="E25" s="111">
        <v>7</v>
      </c>
      <c r="F25" s="111">
        <v>20</v>
      </c>
      <c r="G25" s="111">
        <v>34</v>
      </c>
      <c r="H25" s="118">
        <v>37</v>
      </c>
    </row>
    <row r="26" spans="1:8">
      <c r="A26" s="179"/>
      <c r="B26" s="176"/>
      <c r="C26" s="106" t="s">
        <v>100</v>
      </c>
      <c r="D26" s="23">
        <v>2</v>
      </c>
      <c r="E26" s="107">
        <v>5</v>
      </c>
      <c r="F26" s="107">
        <v>19</v>
      </c>
      <c r="G26" s="107">
        <v>54</v>
      </c>
      <c r="H26" s="109">
        <v>27</v>
      </c>
    </row>
    <row r="27" spans="1:8">
      <c r="A27" s="179"/>
      <c r="B27" s="176"/>
      <c r="C27" s="117" t="s">
        <v>101</v>
      </c>
      <c r="D27" s="22">
        <v>0</v>
      </c>
      <c r="E27" s="111">
        <v>0</v>
      </c>
      <c r="F27" s="111">
        <v>19</v>
      </c>
      <c r="G27" s="111">
        <v>42</v>
      </c>
      <c r="H27" s="118">
        <v>41</v>
      </c>
    </row>
    <row r="28" spans="1:8">
      <c r="A28" s="201" t="s">
        <v>102</v>
      </c>
      <c r="B28" s="202" t="s">
        <v>103</v>
      </c>
      <c r="C28" s="106" t="s">
        <v>104</v>
      </c>
      <c r="D28" s="23">
        <v>9</v>
      </c>
      <c r="E28" s="107">
        <v>2</v>
      </c>
      <c r="F28" s="107">
        <v>18</v>
      </c>
      <c r="G28" s="107">
        <v>41</v>
      </c>
      <c r="H28" s="109">
        <v>31</v>
      </c>
    </row>
    <row r="29" spans="1:8">
      <c r="A29" s="201"/>
      <c r="B29" s="202"/>
      <c r="C29" s="110" t="s">
        <v>105</v>
      </c>
      <c r="D29" s="22">
        <v>8</v>
      </c>
      <c r="E29" s="111">
        <v>6</v>
      </c>
      <c r="F29" s="111">
        <v>26</v>
      </c>
      <c r="G29" s="111">
        <v>30</v>
      </c>
      <c r="H29" s="118">
        <v>31</v>
      </c>
    </row>
    <row r="30" spans="1:8">
      <c r="A30" s="201"/>
      <c r="B30" s="202"/>
      <c r="C30" s="106" t="s">
        <v>106</v>
      </c>
      <c r="D30" s="23">
        <v>18</v>
      </c>
      <c r="E30" s="107">
        <v>3</v>
      </c>
      <c r="F30" s="107">
        <v>19</v>
      </c>
      <c r="G30" s="107">
        <v>43</v>
      </c>
      <c r="H30" s="109">
        <v>16</v>
      </c>
    </row>
    <row r="31" spans="1:8">
      <c r="A31" s="180" t="s">
        <v>107</v>
      </c>
      <c r="B31" s="175" t="s">
        <v>108</v>
      </c>
      <c r="C31" s="110" t="s">
        <v>109</v>
      </c>
      <c r="D31" s="22">
        <v>1</v>
      </c>
      <c r="E31" s="103">
        <v>4</v>
      </c>
      <c r="F31" s="103">
        <v>14</v>
      </c>
      <c r="G31" s="103">
        <v>45</v>
      </c>
      <c r="H31" s="119">
        <v>35</v>
      </c>
    </row>
    <row r="32" spans="1:8">
      <c r="A32" s="179"/>
      <c r="B32" s="176"/>
      <c r="C32" s="106" t="s">
        <v>110</v>
      </c>
      <c r="D32" s="23">
        <v>1</v>
      </c>
      <c r="E32" s="97">
        <v>4</v>
      </c>
      <c r="F32" s="97">
        <v>28</v>
      </c>
      <c r="G32" s="97">
        <v>47</v>
      </c>
      <c r="H32" s="120">
        <v>22</v>
      </c>
    </row>
    <row r="33" spans="1:8">
      <c r="A33" s="179"/>
      <c r="B33" s="176"/>
      <c r="C33" s="110" t="s">
        <v>111</v>
      </c>
      <c r="D33" s="22">
        <v>1</v>
      </c>
      <c r="E33" s="103">
        <v>2</v>
      </c>
      <c r="F33" s="103">
        <v>34</v>
      </c>
      <c r="G33" s="103">
        <v>54</v>
      </c>
      <c r="H33" s="119">
        <v>11</v>
      </c>
    </row>
    <row r="34" spans="1:8">
      <c r="A34" s="179"/>
      <c r="B34" s="176"/>
      <c r="C34" s="106" t="s">
        <v>112</v>
      </c>
      <c r="D34" s="23">
        <v>2</v>
      </c>
      <c r="E34" s="97">
        <v>0</v>
      </c>
      <c r="F34" s="97">
        <v>6</v>
      </c>
      <c r="G34" s="97">
        <v>38</v>
      </c>
      <c r="H34" s="120">
        <v>56</v>
      </c>
    </row>
    <row r="35" spans="1:8" ht="15.75" thickBot="1">
      <c r="A35" s="197"/>
      <c r="B35" s="198"/>
      <c r="C35" s="121" t="s">
        <v>113</v>
      </c>
      <c r="D35" s="47">
        <v>2</v>
      </c>
      <c r="E35" s="122">
        <v>1</v>
      </c>
      <c r="F35" s="122">
        <v>20</v>
      </c>
      <c r="G35" s="122">
        <v>42</v>
      </c>
      <c r="H35" s="123">
        <v>37</v>
      </c>
    </row>
    <row r="36" spans="1:8">
      <c r="A36" s="194" t="s">
        <v>114</v>
      </c>
      <c r="B36" s="195"/>
      <c r="C36" s="196"/>
      <c r="D36" s="64"/>
      <c r="E36" s="64"/>
      <c r="F36" s="64"/>
      <c r="G36" s="64"/>
      <c r="H36" s="65"/>
    </row>
    <row r="37" spans="1:8">
      <c r="A37" s="180" t="s">
        <v>115</v>
      </c>
      <c r="B37" s="175" t="s">
        <v>116</v>
      </c>
      <c r="C37" s="92" t="s">
        <v>117</v>
      </c>
      <c r="D37" s="19">
        <v>39</v>
      </c>
      <c r="E37" s="111">
        <v>22</v>
      </c>
      <c r="F37" s="111">
        <v>15</v>
      </c>
      <c r="G37" s="111">
        <v>23</v>
      </c>
      <c r="H37" s="118">
        <v>5</v>
      </c>
    </row>
    <row r="38" spans="1:8">
      <c r="A38" s="179"/>
      <c r="B38" s="176"/>
      <c r="C38" s="96" t="s">
        <v>118</v>
      </c>
      <c r="D38" s="21">
        <v>37</v>
      </c>
      <c r="E38" s="107">
        <v>29</v>
      </c>
      <c r="F38" s="107">
        <v>19</v>
      </c>
      <c r="G38" s="107">
        <v>15</v>
      </c>
      <c r="H38" s="109">
        <v>1</v>
      </c>
    </row>
    <row r="39" spans="1:8">
      <c r="A39" s="179"/>
      <c r="B39" s="176"/>
      <c r="C39" s="92" t="s">
        <v>119</v>
      </c>
      <c r="D39" s="19">
        <v>41</v>
      </c>
      <c r="E39" s="111">
        <v>37</v>
      </c>
      <c r="F39" s="111">
        <v>16</v>
      </c>
      <c r="G39" s="111">
        <v>4</v>
      </c>
      <c r="H39" s="118">
        <v>1</v>
      </c>
    </row>
    <row r="40" spans="1:8">
      <c r="A40" s="179"/>
      <c r="B40" s="176"/>
      <c r="C40" s="96" t="s">
        <v>120</v>
      </c>
      <c r="D40" s="21">
        <v>41</v>
      </c>
      <c r="E40" s="107">
        <v>29</v>
      </c>
      <c r="F40" s="107">
        <v>11</v>
      </c>
      <c r="G40" s="107">
        <v>11</v>
      </c>
      <c r="H40" s="109">
        <v>8</v>
      </c>
    </row>
    <row r="41" spans="1:8" ht="15.75" thickBot="1">
      <c r="A41" s="197"/>
      <c r="B41" s="198"/>
      <c r="C41" s="124" t="s">
        <v>121</v>
      </c>
      <c r="D41" s="125">
        <v>39</v>
      </c>
      <c r="E41" s="126">
        <v>36</v>
      </c>
      <c r="F41" s="126">
        <v>7</v>
      </c>
      <c r="G41" s="126">
        <v>8</v>
      </c>
      <c r="H41" s="127">
        <v>1</v>
      </c>
    </row>
  </sheetData>
  <mergeCells count="23">
    <mergeCell ref="D3:H3"/>
    <mergeCell ref="A25:A27"/>
    <mergeCell ref="B25:B27"/>
    <mergeCell ref="A28:A30"/>
    <mergeCell ref="B28:B30"/>
    <mergeCell ref="A1:C1"/>
    <mergeCell ref="A2:C2"/>
    <mergeCell ref="A36:C36"/>
    <mergeCell ref="A37:A41"/>
    <mergeCell ref="B37:B41"/>
    <mergeCell ref="A4:B4"/>
    <mergeCell ref="A6:A10"/>
    <mergeCell ref="B6:B10"/>
    <mergeCell ref="A14:C14"/>
    <mergeCell ref="A19:A23"/>
    <mergeCell ref="B19:B23"/>
    <mergeCell ref="A15:A18"/>
    <mergeCell ref="B15:B18"/>
    <mergeCell ref="A11:A13"/>
    <mergeCell ref="B11:B13"/>
    <mergeCell ref="A31:A35"/>
    <mergeCell ref="B31:B35"/>
    <mergeCell ref="A24:C2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I1:AK87"/>
  <sheetViews>
    <sheetView tabSelected="1" topLeftCell="C1" zoomScale="55" zoomScaleNormal="55" workbookViewId="0">
      <selection activeCell="M8" sqref="M8"/>
    </sheetView>
  </sheetViews>
  <sheetFormatPr baseColWidth="10" defaultRowHeight="15"/>
  <cols>
    <col min="1" max="1" width="18.28515625" customWidth="1"/>
    <col min="2" max="2" width="54.7109375" customWidth="1"/>
    <col min="3" max="3" width="102.140625" customWidth="1"/>
    <col min="4" max="4" width="4.42578125" customWidth="1"/>
    <col min="5" max="8" width="3.7109375" customWidth="1"/>
    <col min="10" max="10" width="11.5703125" customWidth="1"/>
    <col min="11" max="11" width="13.85546875" customWidth="1"/>
    <col min="12" max="12" width="3.5703125" bestFit="1" customWidth="1"/>
    <col min="13" max="15" width="12.7109375" customWidth="1"/>
  </cols>
  <sheetData>
    <row r="1" spans="9:37" ht="15.75" thickBot="1">
      <c r="I1" t="s">
        <v>122</v>
      </c>
      <c r="J1">
        <f>SUMPRODUCT(J3:J43,K3:K43)/SUM(K3:K43)</f>
        <v>11.608333333333333</v>
      </c>
      <c r="M1" t="s">
        <v>125</v>
      </c>
      <c r="N1">
        <f>SQRT(SUMPRODUCT(J47:J87,K3:K43)/SUM(K3:K43)-J1*J1)</f>
        <v>2.8270887067008679</v>
      </c>
    </row>
    <row r="2" spans="9:37">
      <c r="J2" s="166" t="s">
        <v>127</v>
      </c>
      <c r="K2" s="167" t="s">
        <v>126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</row>
    <row r="3" spans="9:37">
      <c r="J3" s="168">
        <v>0</v>
      </c>
      <c r="K3" s="169">
        <v>0</v>
      </c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</row>
    <row r="4" spans="9:37">
      <c r="J4" s="168">
        <v>0.5</v>
      </c>
      <c r="K4" s="169">
        <v>0</v>
      </c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</row>
    <row r="5" spans="9:37">
      <c r="J5" s="168">
        <v>1</v>
      </c>
      <c r="K5" s="169">
        <v>0</v>
      </c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</row>
    <row r="6" spans="9:37">
      <c r="J6" s="168">
        <v>1.5</v>
      </c>
      <c r="K6" s="169">
        <v>0</v>
      </c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</row>
    <row r="7" spans="9:37">
      <c r="J7" s="168">
        <v>2</v>
      </c>
      <c r="K7" s="169">
        <v>0</v>
      </c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</row>
    <row r="8" spans="9:37">
      <c r="J8" s="168">
        <v>2.5</v>
      </c>
      <c r="K8" s="169">
        <v>0</v>
      </c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</row>
    <row r="9" spans="9:37">
      <c r="J9" s="168">
        <v>3</v>
      </c>
      <c r="K9" s="169">
        <v>0</v>
      </c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</row>
    <row r="10" spans="9:37">
      <c r="J10" s="168">
        <v>3.5</v>
      </c>
      <c r="K10" s="169">
        <v>0</v>
      </c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</row>
    <row r="11" spans="9:37">
      <c r="J11" s="168">
        <v>4</v>
      </c>
      <c r="K11" s="169">
        <v>0</v>
      </c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</row>
    <row r="12" spans="9:37">
      <c r="J12" s="168">
        <v>4.5</v>
      </c>
      <c r="K12" s="169">
        <v>0</v>
      </c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</row>
    <row r="13" spans="9:37">
      <c r="J13" s="168">
        <v>5</v>
      </c>
      <c r="K13" s="169">
        <v>2</v>
      </c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</row>
    <row r="14" spans="9:37">
      <c r="J14" s="168">
        <v>5.5</v>
      </c>
      <c r="K14" s="169">
        <v>0</v>
      </c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</row>
    <row r="15" spans="9:37">
      <c r="J15" s="168">
        <v>6</v>
      </c>
      <c r="K15" s="169">
        <v>0</v>
      </c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</row>
    <row r="16" spans="9:37">
      <c r="J16" s="168">
        <v>6.5</v>
      </c>
      <c r="K16" s="169">
        <v>0</v>
      </c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</row>
    <row r="17" spans="10:37">
      <c r="J17" s="168">
        <v>7</v>
      </c>
      <c r="K17" s="169">
        <v>2</v>
      </c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</row>
    <row r="18" spans="10:37" ht="15.75">
      <c r="J18" s="168">
        <v>7.5</v>
      </c>
      <c r="K18" s="169">
        <v>1</v>
      </c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4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</row>
    <row r="19" spans="10:37" ht="15.75">
      <c r="J19" s="168">
        <v>8</v>
      </c>
      <c r="K19" s="169">
        <v>5</v>
      </c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4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</row>
    <row r="20" spans="10:37">
      <c r="J20" s="168">
        <v>8.5</v>
      </c>
      <c r="K20" s="169">
        <v>1</v>
      </c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</row>
    <row r="21" spans="10:37" ht="15.75">
      <c r="J21" s="168">
        <v>9</v>
      </c>
      <c r="K21" s="169">
        <v>3</v>
      </c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4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</row>
    <row r="22" spans="10:37">
      <c r="J22" s="168">
        <v>9.5</v>
      </c>
      <c r="K22" s="169">
        <v>1</v>
      </c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</row>
    <row r="23" spans="10:37" ht="15.75">
      <c r="J23" s="168">
        <v>10</v>
      </c>
      <c r="K23" s="169">
        <v>5</v>
      </c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4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</row>
    <row r="24" spans="10:37">
      <c r="J24" s="168">
        <v>10.5</v>
      </c>
      <c r="K24" s="169">
        <v>3</v>
      </c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</row>
    <row r="25" spans="10:37">
      <c r="J25" s="168">
        <v>11</v>
      </c>
      <c r="K25" s="169">
        <v>3</v>
      </c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</row>
    <row r="26" spans="10:37">
      <c r="J26" s="168">
        <v>11.5</v>
      </c>
      <c r="K26" s="169">
        <v>1</v>
      </c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</row>
    <row r="27" spans="10:37">
      <c r="J27" s="168">
        <v>12</v>
      </c>
      <c r="K27" s="169">
        <v>3</v>
      </c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</row>
    <row r="28" spans="10:37">
      <c r="J28" s="168">
        <v>12.5</v>
      </c>
      <c r="K28" s="169">
        <v>4</v>
      </c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</row>
    <row r="29" spans="10:37">
      <c r="J29" s="168">
        <v>13</v>
      </c>
      <c r="K29" s="169">
        <v>9</v>
      </c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</row>
    <row r="30" spans="10:37">
      <c r="J30" s="168">
        <v>13.5</v>
      </c>
      <c r="K30" s="169">
        <v>4</v>
      </c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</row>
    <row r="31" spans="10:37">
      <c r="J31" s="168">
        <v>14</v>
      </c>
      <c r="K31" s="169">
        <v>3</v>
      </c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</row>
    <row r="32" spans="10:37">
      <c r="J32" s="168">
        <v>14.5</v>
      </c>
      <c r="K32" s="169">
        <v>1</v>
      </c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</row>
    <row r="33" spans="10:37">
      <c r="J33" s="168">
        <v>15</v>
      </c>
      <c r="K33" s="169">
        <v>5</v>
      </c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</row>
    <row r="34" spans="10:37">
      <c r="J34" s="168">
        <v>15.5</v>
      </c>
      <c r="K34" s="169">
        <v>2</v>
      </c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</row>
    <row r="35" spans="10:37">
      <c r="J35" s="168">
        <v>16</v>
      </c>
      <c r="K35" s="169">
        <v>1</v>
      </c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</row>
    <row r="36" spans="10:37">
      <c r="J36" s="168">
        <v>16.5</v>
      </c>
      <c r="K36" s="169">
        <v>0</v>
      </c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</row>
    <row r="37" spans="10:37">
      <c r="J37" s="168">
        <v>17</v>
      </c>
      <c r="K37" s="169">
        <v>0</v>
      </c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</row>
    <row r="38" spans="10:37">
      <c r="J38" s="168">
        <v>17.5</v>
      </c>
      <c r="K38" s="169">
        <v>0</v>
      </c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</row>
    <row r="39" spans="10:37">
      <c r="J39" s="168">
        <v>18</v>
      </c>
      <c r="K39" s="169">
        <v>0</v>
      </c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</row>
    <row r="40" spans="10:37">
      <c r="J40" s="168">
        <v>18.5</v>
      </c>
      <c r="K40" s="169">
        <v>1</v>
      </c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</row>
    <row r="41" spans="10:37">
      <c r="J41" s="168">
        <v>19</v>
      </c>
      <c r="K41" s="169">
        <v>0</v>
      </c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  <c r="AK41" s="163"/>
    </row>
    <row r="42" spans="10:37">
      <c r="J42" s="168">
        <v>19.5</v>
      </c>
      <c r="K42" s="169">
        <v>0</v>
      </c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</row>
    <row r="43" spans="10:37" ht="15.75" thickBot="1">
      <c r="J43" s="170">
        <v>20</v>
      </c>
      <c r="K43" s="171">
        <v>0</v>
      </c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</row>
    <row r="47" spans="10:37">
      <c r="J47" s="165">
        <f>J3*J3</f>
        <v>0</v>
      </c>
      <c r="K47" s="165"/>
      <c r="L47" s="165"/>
      <c r="M47" s="165">
        <f>J3</f>
        <v>0</v>
      </c>
      <c r="N47" s="165">
        <f t="shared" ref="N47:N87" si="0">NORMDIST(J3,J$1,N$1,FALSE)</f>
        <v>3.0792172924890586E-5</v>
      </c>
    </row>
    <row r="48" spans="10:37">
      <c r="J48" s="165">
        <f t="shared" ref="J48:J87" si="1">J4*J4</f>
        <v>0.25</v>
      </c>
      <c r="K48" s="165"/>
      <c r="L48" s="165"/>
      <c r="M48" s="165">
        <f t="shared" ref="M48:M87" si="2">J4</f>
        <v>0.5</v>
      </c>
      <c r="N48" s="165">
        <f t="shared" si="0"/>
        <v>6.2666605053825929E-5</v>
      </c>
    </row>
    <row r="49" spans="10:14">
      <c r="J49" s="165">
        <f t="shared" si="1"/>
        <v>1</v>
      </c>
      <c r="K49" s="165"/>
      <c r="L49" s="165"/>
      <c r="M49" s="165">
        <f t="shared" si="2"/>
        <v>1</v>
      </c>
      <c r="N49" s="165">
        <f t="shared" si="0"/>
        <v>1.2360824549720613E-4</v>
      </c>
    </row>
    <row r="50" spans="10:14">
      <c r="J50" s="165">
        <f t="shared" si="1"/>
        <v>2.25</v>
      </c>
      <c r="K50" s="165"/>
      <c r="L50" s="165"/>
      <c r="M50" s="165">
        <f t="shared" si="2"/>
        <v>1.5</v>
      </c>
      <c r="N50" s="165">
        <f t="shared" si="0"/>
        <v>2.3630567990872374E-4</v>
      </c>
    </row>
    <row r="51" spans="10:14">
      <c r="J51" s="165">
        <f t="shared" si="1"/>
        <v>4</v>
      </c>
      <c r="K51" s="165"/>
      <c r="L51" s="165"/>
      <c r="M51" s="165">
        <f t="shared" si="2"/>
        <v>2</v>
      </c>
      <c r="N51" s="165">
        <f t="shared" si="0"/>
        <v>4.3784089520627721E-4</v>
      </c>
    </row>
    <row r="52" spans="10:14">
      <c r="J52" s="165">
        <f t="shared" si="1"/>
        <v>6.25</v>
      </c>
      <c r="K52" s="165"/>
      <c r="L52" s="165"/>
      <c r="M52" s="165">
        <f t="shared" si="2"/>
        <v>2.5</v>
      </c>
      <c r="N52" s="165">
        <f t="shared" si="0"/>
        <v>7.8627402654899488E-4</v>
      </c>
    </row>
    <row r="53" spans="10:14">
      <c r="J53" s="165">
        <f t="shared" si="1"/>
        <v>9</v>
      </c>
      <c r="K53" s="165"/>
      <c r="L53" s="165"/>
      <c r="M53" s="165">
        <f t="shared" si="2"/>
        <v>3</v>
      </c>
      <c r="N53" s="165">
        <f t="shared" si="0"/>
        <v>1.3685068642168316E-3</v>
      </c>
    </row>
    <row r="54" spans="10:14">
      <c r="J54" s="165">
        <f t="shared" si="1"/>
        <v>12.25</v>
      </c>
      <c r="K54" s="165"/>
      <c r="L54" s="165"/>
      <c r="M54" s="165">
        <f t="shared" si="2"/>
        <v>3.5</v>
      </c>
      <c r="N54" s="165">
        <f t="shared" si="0"/>
        <v>2.3085297443486957E-3</v>
      </c>
    </row>
    <row r="55" spans="10:14">
      <c r="J55" s="165">
        <f t="shared" si="1"/>
        <v>16</v>
      </c>
      <c r="K55" s="165"/>
      <c r="L55" s="165"/>
      <c r="M55" s="165">
        <f t="shared" si="2"/>
        <v>4</v>
      </c>
      <c r="N55" s="165">
        <f t="shared" si="0"/>
        <v>3.7743260376125274E-3</v>
      </c>
    </row>
    <row r="56" spans="10:14">
      <c r="J56" s="165">
        <f t="shared" si="1"/>
        <v>20.25</v>
      </c>
      <c r="K56" s="165"/>
      <c r="L56" s="165"/>
      <c r="M56" s="165">
        <f t="shared" si="2"/>
        <v>4.5</v>
      </c>
      <c r="N56" s="165">
        <f t="shared" si="0"/>
        <v>5.9807933334678383E-3</v>
      </c>
    </row>
    <row r="57" spans="10:14">
      <c r="J57" s="165">
        <f t="shared" si="1"/>
        <v>25</v>
      </c>
      <c r="K57" s="165"/>
      <c r="L57" s="165"/>
      <c r="M57" s="165">
        <f t="shared" si="2"/>
        <v>5</v>
      </c>
      <c r="N57" s="165">
        <f t="shared" si="0"/>
        <v>9.185305854145483E-3</v>
      </c>
    </row>
    <row r="58" spans="10:14">
      <c r="J58" s="165">
        <f t="shared" si="1"/>
        <v>30.25</v>
      </c>
      <c r="K58" s="165"/>
      <c r="L58" s="165"/>
      <c r="M58" s="165">
        <f t="shared" si="2"/>
        <v>5.5</v>
      </c>
      <c r="N58" s="165">
        <f t="shared" si="0"/>
        <v>1.3672372830403977E-2</v>
      </c>
    </row>
    <row r="59" spans="10:14">
      <c r="J59" s="165">
        <f t="shared" si="1"/>
        <v>36</v>
      </c>
      <c r="K59" s="165"/>
      <c r="L59" s="165"/>
      <c r="M59" s="165">
        <f t="shared" si="2"/>
        <v>6</v>
      </c>
      <c r="N59" s="165">
        <f t="shared" si="0"/>
        <v>1.9724663688615515E-2</v>
      </c>
    </row>
    <row r="60" spans="10:14">
      <c r="J60" s="165">
        <f t="shared" si="1"/>
        <v>42.25</v>
      </c>
      <c r="K60" s="165"/>
      <c r="L60" s="165"/>
      <c r="M60" s="165">
        <f t="shared" si="2"/>
        <v>6.5</v>
      </c>
      <c r="N60" s="165">
        <f t="shared" si="0"/>
        <v>2.7579777970188353E-2</v>
      </c>
    </row>
    <row r="61" spans="10:14">
      <c r="J61" s="165">
        <f t="shared" si="1"/>
        <v>49</v>
      </c>
      <c r="K61" s="165"/>
      <c r="L61" s="165"/>
      <c r="M61" s="165">
        <f t="shared" si="2"/>
        <v>7</v>
      </c>
      <c r="N61" s="165">
        <f t="shared" si="0"/>
        <v>3.7375530708032428E-2</v>
      </c>
    </row>
    <row r="62" spans="10:14">
      <c r="J62" s="165">
        <f t="shared" si="1"/>
        <v>56.25</v>
      </c>
      <c r="K62" s="165"/>
      <c r="L62" s="165"/>
      <c r="M62" s="165">
        <f t="shared" si="2"/>
        <v>7.5</v>
      </c>
      <c r="N62" s="165">
        <f t="shared" si="0"/>
        <v>4.909072143958703E-2</v>
      </c>
    </row>
    <row r="63" spans="10:14">
      <c r="J63" s="165">
        <f t="shared" si="1"/>
        <v>64</v>
      </c>
      <c r="K63" s="165"/>
      <c r="L63" s="165"/>
      <c r="M63" s="165">
        <f t="shared" si="2"/>
        <v>8</v>
      </c>
      <c r="N63" s="165">
        <f t="shared" si="0"/>
        <v>6.2492356992822289E-2</v>
      </c>
    </row>
    <row r="64" spans="10:14">
      <c r="J64" s="165">
        <f t="shared" si="1"/>
        <v>72.25</v>
      </c>
      <c r="K64" s="165"/>
      <c r="L64" s="165"/>
      <c r="M64" s="165">
        <f t="shared" si="2"/>
        <v>8.5</v>
      </c>
      <c r="N64" s="165">
        <f t="shared" si="0"/>
        <v>7.7102744913621998E-2</v>
      </c>
    </row>
    <row r="65" spans="10:14">
      <c r="J65" s="165">
        <f t="shared" si="1"/>
        <v>81</v>
      </c>
      <c r="K65" s="165"/>
      <c r="L65" s="165"/>
      <c r="M65" s="165">
        <f t="shared" si="2"/>
        <v>9</v>
      </c>
      <c r="N65" s="165">
        <f t="shared" si="0"/>
        <v>9.2199426148818403E-2</v>
      </c>
    </row>
    <row r="66" spans="10:14">
      <c r="J66" s="165">
        <f t="shared" si="1"/>
        <v>90.25</v>
      </c>
      <c r="K66" s="165"/>
      <c r="L66" s="165"/>
      <c r="M66" s="165">
        <f t="shared" si="2"/>
        <v>9.5</v>
      </c>
      <c r="N66" s="165">
        <f t="shared" si="0"/>
        <v>0.10685676951267879</v>
      </c>
    </row>
    <row r="67" spans="10:14">
      <c r="J67" s="165">
        <f t="shared" si="1"/>
        <v>100</v>
      </c>
      <c r="K67" s="165"/>
      <c r="L67" s="165"/>
      <c r="M67" s="165">
        <f t="shared" si="2"/>
        <v>10</v>
      </c>
      <c r="N67" s="165">
        <f t="shared" si="0"/>
        <v>0.12003041480661619</v>
      </c>
    </row>
    <row r="68" spans="10:14">
      <c r="J68" s="165">
        <f t="shared" si="1"/>
        <v>110.25</v>
      </c>
      <c r="K68" s="165"/>
      <c r="L68" s="165"/>
      <c r="M68" s="165">
        <f t="shared" si="2"/>
        <v>10.5</v>
      </c>
      <c r="N68" s="165">
        <f t="shared" si="0"/>
        <v>0.13067605572573909</v>
      </c>
    </row>
    <row r="69" spans="10:14">
      <c r="J69" s="165">
        <f t="shared" si="1"/>
        <v>121</v>
      </c>
      <c r="K69" s="165"/>
      <c r="L69" s="165"/>
      <c r="M69" s="165">
        <f t="shared" si="2"/>
        <v>11</v>
      </c>
      <c r="N69" s="165">
        <f t="shared" si="0"/>
        <v>0.1378847296389758</v>
      </c>
    </row>
    <row r="70" spans="10:14">
      <c r="J70" s="165">
        <f t="shared" si="1"/>
        <v>132.25</v>
      </c>
      <c r="K70" s="165"/>
      <c r="L70" s="165"/>
      <c r="M70" s="165">
        <f t="shared" si="2"/>
        <v>11.5</v>
      </c>
      <c r="N70" s="165">
        <f t="shared" si="0"/>
        <v>0.14101060319837419</v>
      </c>
    </row>
    <row r="71" spans="10:14">
      <c r="J71" s="165">
        <f t="shared" si="1"/>
        <v>144</v>
      </c>
      <c r="K71" s="165"/>
      <c r="L71" s="165"/>
      <c r="M71" s="165">
        <f t="shared" si="2"/>
        <v>12</v>
      </c>
      <c r="N71" s="165">
        <f t="shared" si="0"/>
        <v>0.13976641086446354</v>
      </c>
    </row>
    <row r="72" spans="10:14">
      <c r="J72" s="165">
        <f t="shared" si="1"/>
        <v>156.25</v>
      </c>
      <c r="K72" s="165"/>
      <c r="L72" s="165"/>
      <c r="M72" s="165">
        <f t="shared" si="2"/>
        <v>12.5</v>
      </c>
      <c r="N72" s="165">
        <f t="shared" si="0"/>
        <v>0.13426700431214558</v>
      </c>
    </row>
    <row r="73" spans="10:14">
      <c r="J73" s="165">
        <f t="shared" si="1"/>
        <v>169</v>
      </c>
      <c r="K73" s="165"/>
      <c r="L73" s="165"/>
      <c r="M73" s="165">
        <f t="shared" si="2"/>
        <v>13</v>
      </c>
      <c r="N73" s="165">
        <f t="shared" si="0"/>
        <v>0.12501186369747536</v>
      </c>
    </row>
    <row r="74" spans="10:14">
      <c r="J74" s="165">
        <f t="shared" si="1"/>
        <v>182.25</v>
      </c>
      <c r="K74" s="165"/>
      <c r="L74" s="165"/>
      <c r="M74" s="165">
        <f t="shared" si="2"/>
        <v>13.5</v>
      </c>
      <c r="N74" s="165">
        <f t="shared" si="0"/>
        <v>0.11281026105205044</v>
      </c>
    </row>
    <row r="75" spans="10:14">
      <c r="J75" s="165">
        <f t="shared" si="1"/>
        <v>196</v>
      </c>
      <c r="K75" s="165"/>
      <c r="L75" s="165"/>
      <c r="M75" s="165">
        <f t="shared" si="2"/>
        <v>14</v>
      </c>
      <c r="N75" s="165">
        <f t="shared" si="0"/>
        <v>9.8664614344421961E-2</v>
      </c>
    </row>
    <row r="76" spans="10:14">
      <c r="J76" s="165">
        <f t="shared" si="1"/>
        <v>210.25</v>
      </c>
      <c r="K76" s="165"/>
      <c r="L76" s="165"/>
      <c r="M76" s="165">
        <f t="shared" si="2"/>
        <v>14.5</v>
      </c>
      <c r="N76" s="165">
        <f t="shared" si="0"/>
        <v>8.3635312723791946E-2</v>
      </c>
    </row>
    <row r="77" spans="10:14">
      <c r="J77" s="165">
        <f t="shared" si="1"/>
        <v>225</v>
      </c>
      <c r="K77" s="165"/>
      <c r="L77" s="165"/>
      <c r="M77" s="165">
        <f t="shared" si="2"/>
        <v>15</v>
      </c>
      <c r="N77" s="165">
        <f t="shared" si="0"/>
        <v>6.8712126864980377E-2</v>
      </c>
    </row>
    <row r="78" spans="10:14">
      <c r="J78" s="165">
        <f t="shared" si="1"/>
        <v>240.25</v>
      </c>
      <c r="K78" s="165"/>
      <c r="L78" s="165"/>
      <c r="M78" s="165">
        <f t="shared" si="2"/>
        <v>15.5</v>
      </c>
      <c r="N78" s="165">
        <f t="shared" si="0"/>
        <v>5.4713253670625114E-2</v>
      </c>
    </row>
    <row r="79" spans="10:14">
      <c r="J79" s="165">
        <f t="shared" si="1"/>
        <v>256</v>
      </c>
      <c r="K79" s="165"/>
      <c r="L79" s="165"/>
      <c r="M79" s="165">
        <f t="shared" si="2"/>
        <v>16</v>
      </c>
      <c r="N79" s="165">
        <f t="shared" si="0"/>
        <v>4.2224754818304552E-2</v>
      </c>
    </row>
    <row r="80" spans="10:14">
      <c r="J80" s="165">
        <f t="shared" si="1"/>
        <v>272.25</v>
      </c>
      <c r="K80" s="165"/>
      <c r="L80" s="165"/>
      <c r="M80" s="165">
        <f t="shared" si="2"/>
        <v>16.5</v>
      </c>
      <c r="N80" s="165">
        <f t="shared" si="0"/>
        <v>3.1583275955233178E-2</v>
      </c>
    </row>
    <row r="81" spans="10:14">
      <c r="J81" s="165">
        <f t="shared" si="1"/>
        <v>289</v>
      </c>
      <c r="K81" s="165"/>
      <c r="L81" s="165"/>
      <c r="M81" s="165">
        <f t="shared" si="2"/>
        <v>17</v>
      </c>
      <c r="N81" s="165">
        <f t="shared" si="0"/>
        <v>2.2896160319726504E-2</v>
      </c>
    </row>
    <row r="82" spans="10:14">
      <c r="J82" s="165">
        <f t="shared" si="1"/>
        <v>306.25</v>
      </c>
      <c r="K82" s="165"/>
      <c r="L82" s="165"/>
      <c r="M82" s="165">
        <f t="shared" si="2"/>
        <v>17.5</v>
      </c>
      <c r="N82" s="165">
        <f t="shared" si="0"/>
        <v>1.6087315672223476E-2</v>
      </c>
    </row>
    <row r="83" spans="10:14">
      <c r="J83" s="165">
        <f t="shared" si="1"/>
        <v>324</v>
      </c>
      <c r="K83" s="165"/>
      <c r="L83" s="165"/>
      <c r="M83" s="165">
        <f t="shared" si="2"/>
        <v>18</v>
      </c>
      <c r="N83" s="165">
        <f t="shared" si="0"/>
        <v>1.0955191012979025E-2</v>
      </c>
    </row>
    <row r="84" spans="10:14">
      <c r="J84" s="165">
        <f t="shared" si="1"/>
        <v>342.25</v>
      </c>
      <c r="K84" s="165"/>
      <c r="L84" s="165"/>
      <c r="M84" s="165">
        <f t="shared" si="2"/>
        <v>18.5</v>
      </c>
      <c r="N84" s="165">
        <f t="shared" si="0"/>
        <v>7.2305572428937046E-3</v>
      </c>
    </row>
    <row r="85" spans="10:14">
      <c r="J85" s="165">
        <f t="shared" si="1"/>
        <v>361</v>
      </c>
      <c r="K85" s="165"/>
      <c r="L85" s="165"/>
      <c r="M85" s="165">
        <f t="shared" si="2"/>
        <v>19</v>
      </c>
      <c r="N85" s="165">
        <f t="shared" si="0"/>
        <v>4.6252906333165162E-3</v>
      </c>
    </row>
    <row r="86" spans="10:14">
      <c r="J86" s="165">
        <f t="shared" si="1"/>
        <v>380.25</v>
      </c>
      <c r="K86" s="165"/>
      <c r="L86" s="165"/>
      <c r="M86" s="165">
        <f t="shared" si="2"/>
        <v>19.5</v>
      </c>
      <c r="N86" s="165">
        <f t="shared" si="0"/>
        <v>2.8676208509784934E-3</v>
      </c>
    </row>
    <row r="87" spans="10:14">
      <c r="J87" s="165">
        <f t="shared" si="1"/>
        <v>400</v>
      </c>
      <c r="K87" s="165"/>
      <c r="L87" s="165"/>
      <c r="M87" s="165">
        <f t="shared" si="2"/>
        <v>20</v>
      </c>
      <c r="N87" s="165">
        <f t="shared" si="0"/>
        <v>1.7231372701276473E-3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2"/>
  <sheetViews>
    <sheetView zoomScale="70" zoomScaleNormal="70" workbookViewId="0">
      <pane xSplit="6" topLeftCell="G1" activePane="topRight" state="frozen"/>
      <selection pane="topRight" activeCell="A5" sqref="A5"/>
    </sheetView>
  </sheetViews>
  <sheetFormatPr baseColWidth="10" defaultRowHeight="15"/>
  <cols>
    <col min="1" max="1" width="62.28515625" customWidth="1"/>
    <col min="2" max="10" width="5.5703125" customWidth="1"/>
  </cols>
  <sheetData>
    <row r="1" spans="1:6">
      <c r="B1" s="206" t="s">
        <v>123</v>
      </c>
      <c r="C1" s="206"/>
      <c r="D1" s="206"/>
      <c r="E1" s="206"/>
      <c r="F1" s="206"/>
    </row>
    <row r="2" spans="1:6">
      <c r="B2" s="141" t="s">
        <v>124</v>
      </c>
      <c r="C2" s="141">
        <v>0</v>
      </c>
      <c r="D2" s="141">
        <v>1</v>
      </c>
      <c r="E2" s="141">
        <v>2</v>
      </c>
      <c r="F2" s="141">
        <v>3</v>
      </c>
    </row>
    <row r="3" spans="1:6">
      <c r="A3" s="58" t="s">
        <v>20</v>
      </c>
      <c r="B3" s="59">
        <f>Anais!D5</f>
        <v>0</v>
      </c>
      <c r="C3" s="59">
        <f>Anais!E5</f>
        <v>1</v>
      </c>
      <c r="D3" s="59">
        <f>Anais!F5</f>
        <v>3</v>
      </c>
      <c r="E3" s="156">
        <f>Anais!G5</f>
        <v>88</v>
      </c>
      <c r="F3" s="59">
        <f>Anais!H5</f>
        <v>21</v>
      </c>
    </row>
    <row r="4" spans="1:6">
      <c r="A4" s="148" t="s">
        <v>4</v>
      </c>
      <c r="B4" s="59">
        <f>Anais!D6</f>
        <v>0</v>
      </c>
      <c r="C4" s="59">
        <f>Anais!E6</f>
        <v>0</v>
      </c>
      <c r="D4" s="59">
        <f>Anais!F6</f>
        <v>7</v>
      </c>
      <c r="E4" s="156">
        <f>Anais!G6</f>
        <v>91</v>
      </c>
      <c r="F4" s="59">
        <f>Anais!H6</f>
        <v>15</v>
      </c>
    </row>
    <row r="5" spans="1:6">
      <c r="A5" s="58" t="s">
        <v>5</v>
      </c>
      <c r="B5" s="59">
        <f>Anais!D7</f>
        <v>0</v>
      </c>
      <c r="C5" s="59">
        <f>Anais!E7</f>
        <v>1</v>
      </c>
      <c r="D5" s="156">
        <f>Anais!F7</f>
        <v>78</v>
      </c>
      <c r="E5" s="59">
        <f>Anais!G7</f>
        <v>30</v>
      </c>
      <c r="F5" s="59">
        <f>Anais!H7</f>
        <v>4</v>
      </c>
    </row>
    <row r="6" spans="1:6">
      <c r="A6" s="52" t="s">
        <v>21</v>
      </c>
      <c r="B6" s="59">
        <f>Anais!D8</f>
        <v>19</v>
      </c>
      <c r="C6" s="59">
        <f>Anais!E8</f>
        <v>8</v>
      </c>
      <c r="D6" s="59">
        <f>Anais!F8</f>
        <v>28</v>
      </c>
      <c r="E6" s="59">
        <f>Anais!G8</f>
        <v>24</v>
      </c>
      <c r="F6" s="59">
        <f>Anais!H8</f>
        <v>2</v>
      </c>
    </row>
    <row r="7" spans="1:6" ht="24">
      <c r="A7" s="58" t="s">
        <v>46</v>
      </c>
      <c r="B7" s="59">
        <f>Anais!D9</f>
        <v>2</v>
      </c>
      <c r="C7" s="59">
        <f>Anais!E9</f>
        <v>1</v>
      </c>
      <c r="D7" s="59">
        <f>Anais!F9</f>
        <v>10</v>
      </c>
      <c r="E7" s="59">
        <f>Anais!G9</f>
        <v>38</v>
      </c>
      <c r="F7" s="156">
        <f>Anais!H9</f>
        <v>63</v>
      </c>
    </row>
    <row r="8" spans="1:6">
      <c r="A8" s="52" t="s">
        <v>24</v>
      </c>
      <c r="B8" s="59">
        <f>Anais!D10</f>
        <v>8</v>
      </c>
      <c r="C8" s="59">
        <f>Anais!E10</f>
        <v>7</v>
      </c>
      <c r="D8" s="59">
        <f>Anais!F10</f>
        <v>9</v>
      </c>
      <c r="E8" s="156">
        <f>Anais!G10</f>
        <v>76</v>
      </c>
      <c r="F8" s="59">
        <f>Anais!H10</f>
        <v>8</v>
      </c>
    </row>
    <row r="9" spans="1:6" ht="24">
      <c r="A9" s="53" t="s">
        <v>6</v>
      </c>
      <c r="B9" s="59">
        <f>Anais!D11</f>
        <v>13</v>
      </c>
      <c r="C9" s="59">
        <f>Anais!E11</f>
        <v>1</v>
      </c>
      <c r="D9" s="59">
        <f>Anais!F11</f>
        <v>7</v>
      </c>
      <c r="E9" s="59">
        <f>Anais!G11</f>
        <v>15</v>
      </c>
      <c r="F9" s="59">
        <f>Anais!H11</f>
        <v>8</v>
      </c>
    </row>
    <row r="10" spans="1:6">
      <c r="A10" s="52" t="s">
        <v>7</v>
      </c>
      <c r="B10" s="59">
        <f>Anais!D12</f>
        <v>12</v>
      </c>
      <c r="C10" s="59">
        <f>Anais!E12</f>
        <v>3</v>
      </c>
      <c r="D10" s="59">
        <f>Anais!F12</f>
        <v>11</v>
      </c>
      <c r="E10" s="59">
        <f>Anais!G12</f>
        <v>8</v>
      </c>
      <c r="F10" s="59">
        <f>Anais!H12</f>
        <v>2</v>
      </c>
    </row>
    <row r="11" spans="1:6" ht="24">
      <c r="A11" s="53" t="s">
        <v>47</v>
      </c>
      <c r="B11" s="59">
        <f>Anais!D13</f>
        <v>7</v>
      </c>
      <c r="C11" s="59">
        <f>Anais!E13</f>
        <v>2</v>
      </c>
      <c r="D11" s="59">
        <f>Anais!F13</f>
        <v>8</v>
      </c>
      <c r="E11" s="59">
        <f>Anais!G13</f>
        <v>12</v>
      </c>
      <c r="F11" s="59">
        <f>Anais!H13</f>
        <v>8</v>
      </c>
    </row>
    <row r="12" spans="1:6" ht="24">
      <c r="A12" s="148" t="s">
        <v>22</v>
      </c>
      <c r="B12" s="59">
        <f>Anais!D14</f>
        <v>14</v>
      </c>
      <c r="C12" s="59">
        <f>Anais!E14</f>
        <v>1</v>
      </c>
      <c r="D12" s="59">
        <f>Anais!F14</f>
        <v>6</v>
      </c>
      <c r="E12" s="59">
        <f>Anais!G14</f>
        <v>7</v>
      </c>
      <c r="F12" s="59">
        <f>Anais!H14</f>
        <v>1</v>
      </c>
    </row>
    <row r="13" spans="1:6" ht="24">
      <c r="A13" s="53" t="s">
        <v>23</v>
      </c>
      <c r="B13" s="59">
        <f>Anais!D15</f>
        <v>6</v>
      </c>
      <c r="C13" s="59">
        <f>Anais!E15</f>
        <v>2</v>
      </c>
      <c r="D13" s="59">
        <f>Anais!F15</f>
        <v>5</v>
      </c>
      <c r="E13" s="59">
        <f>Anais!G15</f>
        <v>16</v>
      </c>
      <c r="F13" s="59">
        <f>Anais!H15</f>
        <v>4</v>
      </c>
    </row>
    <row r="14" spans="1:6">
      <c r="A14" s="52" t="s">
        <v>25</v>
      </c>
      <c r="B14" s="59">
        <f>Anais!D16</f>
        <v>19</v>
      </c>
      <c r="C14" s="59">
        <f>Anais!E16</f>
        <v>5</v>
      </c>
      <c r="D14" s="59">
        <f>Anais!F16</f>
        <v>4</v>
      </c>
      <c r="E14" s="59">
        <f>Anais!G16</f>
        <v>7</v>
      </c>
      <c r="F14" s="59">
        <f>Anais!H16</f>
        <v>1</v>
      </c>
    </row>
    <row r="15" spans="1:6" ht="24">
      <c r="A15" s="53" t="s">
        <v>33</v>
      </c>
      <c r="B15" s="59">
        <f>Anais!D17</f>
        <v>8</v>
      </c>
      <c r="C15" s="59">
        <f>Anais!E17</f>
        <v>3</v>
      </c>
      <c r="D15" s="59">
        <f>Anais!F17</f>
        <v>10</v>
      </c>
      <c r="E15" s="59">
        <f>Anais!G17</f>
        <v>11</v>
      </c>
      <c r="F15" s="59">
        <f>Anais!H17</f>
        <v>5</v>
      </c>
    </row>
    <row r="16" spans="1:6">
      <c r="A16" s="52" t="s">
        <v>26</v>
      </c>
      <c r="B16" s="59">
        <f>Anais!D18</f>
        <v>14</v>
      </c>
      <c r="C16" s="59">
        <f>Anais!E18</f>
        <v>3</v>
      </c>
      <c r="D16" s="59">
        <f>Anais!F18</f>
        <v>6</v>
      </c>
      <c r="E16" s="59">
        <f>Anais!G18</f>
        <v>4</v>
      </c>
      <c r="F16" s="59">
        <f>Anais!H18</f>
        <v>1</v>
      </c>
    </row>
    <row r="17" spans="1:13" ht="24">
      <c r="A17" s="53" t="s">
        <v>42</v>
      </c>
      <c r="B17" s="59">
        <f>Anais!D19</f>
        <v>16</v>
      </c>
      <c r="C17" s="59">
        <f>Anais!E19</f>
        <v>2</v>
      </c>
      <c r="D17" s="59">
        <f>Anais!F19</f>
        <v>4</v>
      </c>
      <c r="E17" s="59">
        <f>Anais!G19</f>
        <v>4</v>
      </c>
      <c r="F17" s="59">
        <f>Anais!H19</f>
        <v>2</v>
      </c>
    </row>
    <row r="18" spans="1:13" ht="24">
      <c r="A18" s="52" t="s">
        <v>27</v>
      </c>
      <c r="B18" s="59">
        <f>Anais!D20</f>
        <v>9</v>
      </c>
      <c r="C18" s="59">
        <f>Anais!E20</f>
        <v>2</v>
      </c>
      <c r="D18" s="59">
        <f>Anais!F20</f>
        <v>7</v>
      </c>
      <c r="E18" s="59">
        <f>Anais!G20</f>
        <v>8</v>
      </c>
      <c r="F18" s="59">
        <f>Anais!H20</f>
        <v>6</v>
      </c>
    </row>
    <row r="22" spans="1:13">
      <c r="K22">
        <v>87</v>
      </c>
      <c r="L22">
        <v>561</v>
      </c>
      <c r="M22" s="161">
        <f>K22/L22</f>
        <v>0.15508021390374332</v>
      </c>
    </row>
    <row r="29" spans="1:13" ht="24">
      <c r="A29" s="58" t="s">
        <v>46</v>
      </c>
    </row>
    <row r="32" spans="1:13" ht="12" customHeight="1"/>
  </sheetData>
  <mergeCells count="1">
    <mergeCell ref="B1:F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22"/>
  <sheetViews>
    <sheetView zoomScale="70" zoomScaleNormal="70" workbookViewId="0">
      <pane xSplit="6" topLeftCell="G1" activePane="topRight" state="frozen"/>
      <selection pane="topRight" activeCell="O23" sqref="O23"/>
    </sheetView>
  </sheetViews>
  <sheetFormatPr baseColWidth="10" defaultRowHeight="15"/>
  <cols>
    <col min="1" max="1" width="62.28515625" customWidth="1"/>
    <col min="2" max="10" width="5.5703125" customWidth="1"/>
  </cols>
  <sheetData>
    <row r="1" spans="1:6">
      <c r="B1" s="206" t="s">
        <v>62</v>
      </c>
      <c r="C1" s="206"/>
      <c r="D1" s="206"/>
      <c r="E1" s="206"/>
      <c r="F1" s="206"/>
    </row>
    <row r="2" spans="1:6">
      <c r="B2" s="142" t="s">
        <v>124</v>
      </c>
      <c r="C2" s="142">
        <v>0</v>
      </c>
      <c r="D2" s="142">
        <v>1</v>
      </c>
      <c r="E2" s="142">
        <v>2</v>
      </c>
      <c r="F2" s="142">
        <v>3</v>
      </c>
    </row>
    <row r="3" spans="1:6">
      <c r="A3" s="58" t="s">
        <v>20</v>
      </c>
      <c r="B3" s="59">
        <f>Florian!D5</f>
        <v>0</v>
      </c>
      <c r="C3" s="59">
        <f>Florian!E5</f>
        <v>0</v>
      </c>
      <c r="D3" s="59">
        <f>Florian!F5</f>
        <v>0</v>
      </c>
      <c r="E3" s="59">
        <f>Florian!G5</f>
        <v>11</v>
      </c>
      <c r="F3" s="156">
        <f>Florian!H5</f>
        <v>101</v>
      </c>
    </row>
    <row r="4" spans="1:6">
      <c r="A4" s="148" t="s">
        <v>4</v>
      </c>
      <c r="B4" s="59">
        <f>Florian!D6</f>
        <v>0</v>
      </c>
      <c r="C4" s="59">
        <f>Florian!E6</f>
        <v>0</v>
      </c>
      <c r="D4" s="59">
        <f>Florian!F6</f>
        <v>1</v>
      </c>
      <c r="E4" s="59">
        <f>Florian!G6</f>
        <v>14</v>
      </c>
      <c r="F4" s="156">
        <f>Florian!H6</f>
        <v>97</v>
      </c>
    </row>
    <row r="5" spans="1:6">
      <c r="A5" s="58" t="s">
        <v>5</v>
      </c>
      <c r="B5" s="59">
        <f>Florian!D7</f>
        <v>0</v>
      </c>
      <c r="C5" s="59">
        <f>Florian!E7</f>
        <v>0</v>
      </c>
      <c r="D5" s="59">
        <f>Florian!F7</f>
        <v>2</v>
      </c>
      <c r="E5" s="59">
        <f>Florian!G7</f>
        <v>23</v>
      </c>
      <c r="F5" s="156">
        <f>Florian!H7</f>
        <v>87</v>
      </c>
    </row>
    <row r="6" spans="1:6">
      <c r="A6" s="52" t="s">
        <v>21</v>
      </c>
      <c r="B6" s="59">
        <f>Florian!D8</f>
        <v>2</v>
      </c>
      <c r="C6" s="59">
        <f>Florian!E8</f>
        <v>2</v>
      </c>
      <c r="D6" s="156">
        <f>Florian!F8</f>
        <v>74</v>
      </c>
      <c r="E6" s="59">
        <f>Florian!G8</f>
        <v>26</v>
      </c>
      <c r="F6" s="59">
        <f>Florian!H8</f>
        <v>6</v>
      </c>
    </row>
    <row r="7" spans="1:6" ht="24">
      <c r="A7" s="58" t="s">
        <v>46</v>
      </c>
      <c r="B7" s="59">
        <f>Florian!D9</f>
        <v>2</v>
      </c>
      <c r="C7" s="59">
        <f>Florian!E9</f>
        <v>0</v>
      </c>
      <c r="D7" s="59">
        <f>Florian!F9</f>
        <v>13</v>
      </c>
      <c r="E7" s="156">
        <f>Florian!G9</f>
        <v>93</v>
      </c>
      <c r="F7" s="59">
        <f>Florian!H9</f>
        <v>7</v>
      </c>
    </row>
    <row r="8" spans="1:6">
      <c r="A8" s="52" t="s">
        <v>24</v>
      </c>
      <c r="B8" s="59">
        <f>Florian!D10</f>
        <v>12</v>
      </c>
      <c r="C8" s="156">
        <f>Florian!E10</f>
        <v>63</v>
      </c>
      <c r="D8" s="59">
        <f>Florian!F10</f>
        <v>13</v>
      </c>
      <c r="E8" s="59">
        <f>Florian!G10</f>
        <v>17</v>
      </c>
      <c r="F8" s="59">
        <f>Florian!H10</f>
        <v>6</v>
      </c>
    </row>
    <row r="9" spans="1:6" ht="24">
      <c r="A9" s="53" t="s">
        <v>6</v>
      </c>
      <c r="B9" s="59">
        <f>Florian!D11</f>
        <v>3</v>
      </c>
      <c r="C9" s="59">
        <f>Florian!E11</f>
        <v>1</v>
      </c>
      <c r="D9" s="59">
        <f>Florian!F11</f>
        <v>5</v>
      </c>
      <c r="E9" s="59">
        <f>Florian!G11</f>
        <v>24</v>
      </c>
      <c r="F9" s="59">
        <f>Florian!H11</f>
        <v>25</v>
      </c>
    </row>
    <row r="10" spans="1:6">
      <c r="A10" s="52" t="s">
        <v>7</v>
      </c>
      <c r="B10" s="59">
        <f>Florian!D12</f>
        <v>13</v>
      </c>
      <c r="C10" s="59">
        <f>Florian!E12</f>
        <v>4</v>
      </c>
      <c r="D10" s="59">
        <f>Florian!F12</f>
        <v>8</v>
      </c>
      <c r="E10" s="59">
        <f>Florian!G12</f>
        <v>6</v>
      </c>
      <c r="F10" s="59">
        <f>Florian!H12</f>
        <v>5</v>
      </c>
    </row>
    <row r="11" spans="1:6" ht="24">
      <c r="A11" s="53" t="s">
        <v>47</v>
      </c>
      <c r="B11" s="59">
        <f>Florian!D13</f>
        <v>6</v>
      </c>
      <c r="C11" s="59">
        <f>Florian!E13</f>
        <v>0</v>
      </c>
      <c r="D11" s="59">
        <f>Florian!F13</f>
        <v>11</v>
      </c>
      <c r="E11" s="59">
        <f>Florian!G13</f>
        <v>11</v>
      </c>
      <c r="F11" s="59">
        <f>Florian!H13</f>
        <v>2</v>
      </c>
    </row>
    <row r="12" spans="1:6" ht="24">
      <c r="A12" s="148" t="s">
        <v>22</v>
      </c>
      <c r="B12" s="59">
        <f>Florian!D14</f>
        <v>16</v>
      </c>
      <c r="C12" s="59">
        <f>Florian!E14</f>
        <v>2</v>
      </c>
      <c r="D12" s="59">
        <f>Florian!F14</f>
        <v>5</v>
      </c>
      <c r="E12" s="59">
        <f>Florian!G14</f>
        <v>6</v>
      </c>
      <c r="F12" s="59">
        <f>Florian!H14</f>
        <v>2</v>
      </c>
    </row>
    <row r="13" spans="1:6" ht="24">
      <c r="A13" s="53" t="s">
        <v>23</v>
      </c>
      <c r="B13" s="59">
        <f>Florian!D15</f>
        <v>4</v>
      </c>
      <c r="C13" s="59">
        <f>Florian!E15</f>
        <v>0</v>
      </c>
      <c r="D13" s="59">
        <f>Florian!F15</f>
        <v>4</v>
      </c>
      <c r="E13" s="59">
        <f>Florian!G15</f>
        <v>18</v>
      </c>
      <c r="F13" s="59">
        <f>Florian!H15</f>
        <v>6</v>
      </c>
    </row>
    <row r="14" spans="1:6">
      <c r="A14" s="52" t="s">
        <v>25</v>
      </c>
      <c r="B14" s="59">
        <f>Florian!D16</f>
        <v>16</v>
      </c>
      <c r="C14" s="59">
        <f>Florian!E16</f>
        <v>5</v>
      </c>
      <c r="D14" s="59">
        <f>Florian!F16</f>
        <v>7</v>
      </c>
      <c r="E14" s="59">
        <f>Florian!G16</f>
        <v>3</v>
      </c>
      <c r="F14" s="59">
        <f>Florian!H16</f>
        <v>1</v>
      </c>
    </row>
    <row r="15" spans="1:6" ht="24">
      <c r="A15" s="53" t="s">
        <v>33</v>
      </c>
      <c r="B15" s="59">
        <f>Florian!D17</f>
        <v>9</v>
      </c>
      <c r="C15" s="59">
        <f>Florian!E17</f>
        <v>4</v>
      </c>
      <c r="D15" s="59">
        <f>Florian!F17</f>
        <v>8</v>
      </c>
      <c r="E15" s="59">
        <f>Florian!G17</f>
        <v>13</v>
      </c>
      <c r="F15" s="59">
        <f>Florian!H17</f>
        <v>5</v>
      </c>
    </row>
    <row r="16" spans="1:6">
      <c r="A16" s="52" t="s">
        <v>26</v>
      </c>
      <c r="B16" s="59">
        <f>Florian!D18</f>
        <v>16</v>
      </c>
      <c r="C16" s="59">
        <f>Florian!E18</f>
        <v>3</v>
      </c>
      <c r="D16" s="59">
        <f>Florian!F18</f>
        <v>3</v>
      </c>
      <c r="E16" s="59">
        <f>Florian!G18</f>
        <v>5</v>
      </c>
      <c r="F16" s="59">
        <f>Florian!H18</f>
        <v>2</v>
      </c>
    </row>
    <row r="17" spans="1:13" ht="24">
      <c r="A17" s="53" t="s">
        <v>42</v>
      </c>
      <c r="B17" s="59">
        <f>Florian!D19</f>
        <v>13</v>
      </c>
      <c r="C17" s="59">
        <f>Florian!E19</f>
        <v>4</v>
      </c>
      <c r="D17" s="59">
        <f>Florian!F19</f>
        <v>4</v>
      </c>
      <c r="E17" s="59">
        <f>Florian!G19</f>
        <v>8</v>
      </c>
      <c r="F17" s="59">
        <f>Florian!H19</f>
        <v>1</v>
      </c>
    </row>
    <row r="18" spans="1:13" ht="24">
      <c r="A18" s="52" t="s">
        <v>27</v>
      </c>
      <c r="B18" s="59">
        <f>Florian!D20</f>
        <v>12</v>
      </c>
      <c r="C18" s="59">
        <f>Florian!E20</f>
        <v>4</v>
      </c>
      <c r="D18" s="59">
        <f>Florian!F20</f>
        <v>4</v>
      </c>
      <c r="E18" s="59">
        <f>Florian!G20</f>
        <v>8</v>
      </c>
      <c r="F18" s="59">
        <f>Florian!H20</f>
        <v>4</v>
      </c>
    </row>
    <row r="22" spans="1:13">
      <c r="K22">
        <v>82</v>
      </c>
      <c r="L22">
        <v>672</v>
      </c>
      <c r="M22" s="161">
        <f>K22/L22</f>
        <v>0.12202380952380952</v>
      </c>
    </row>
  </sheetData>
  <mergeCells count="1">
    <mergeCell ref="B1:F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1"/>
  <sheetViews>
    <sheetView zoomScale="70" zoomScaleNormal="70" workbookViewId="0">
      <pane xSplit="6" topLeftCell="G1" activePane="topRight" state="frozen"/>
      <selection pane="topRight" activeCell="Q21" sqref="Q21"/>
    </sheetView>
  </sheetViews>
  <sheetFormatPr baseColWidth="10" defaultRowHeight="15"/>
  <cols>
    <col min="1" max="1" width="62.28515625" customWidth="1"/>
    <col min="2" max="10" width="5.5703125" customWidth="1"/>
  </cols>
  <sheetData>
    <row r="1" spans="1:6">
      <c r="B1" s="206" t="s">
        <v>63</v>
      </c>
      <c r="C1" s="206"/>
      <c r="D1" s="206"/>
      <c r="E1" s="206"/>
      <c r="F1" s="206"/>
    </row>
    <row r="2" spans="1:6">
      <c r="B2" s="142" t="s">
        <v>124</v>
      </c>
      <c r="C2" s="142">
        <v>0</v>
      </c>
      <c r="D2" s="142">
        <v>1</v>
      </c>
      <c r="E2" s="142">
        <v>2</v>
      </c>
      <c r="F2" s="142">
        <v>3</v>
      </c>
    </row>
    <row r="3" spans="1:6">
      <c r="A3" s="58" t="s">
        <v>20</v>
      </c>
      <c r="B3" s="59">
        <f>Marjorie!D5</f>
        <v>2</v>
      </c>
      <c r="C3" s="59">
        <f>Marjorie!E5</f>
        <v>3</v>
      </c>
      <c r="D3" s="59">
        <f>Marjorie!F5</f>
        <v>14</v>
      </c>
      <c r="E3" s="156">
        <f>Marjorie!G5</f>
        <v>78</v>
      </c>
      <c r="F3" s="59">
        <f>Marjorie!H5</f>
        <v>16</v>
      </c>
    </row>
    <row r="4" spans="1:6">
      <c r="A4" s="148" t="s">
        <v>4</v>
      </c>
      <c r="B4" s="59">
        <f>Marjorie!D6</f>
        <v>2</v>
      </c>
      <c r="C4" s="59">
        <f>Marjorie!E6</f>
        <v>2</v>
      </c>
      <c r="D4" s="59">
        <f>Marjorie!F6</f>
        <v>11</v>
      </c>
      <c r="E4" s="156">
        <f>Marjorie!G6</f>
        <v>87</v>
      </c>
      <c r="F4" s="59">
        <f>Marjorie!H6</f>
        <v>11</v>
      </c>
    </row>
    <row r="5" spans="1:6">
      <c r="A5" s="58" t="s">
        <v>5</v>
      </c>
      <c r="B5" s="59">
        <f>Marjorie!D7</f>
        <v>4</v>
      </c>
      <c r="C5" s="59">
        <f>Marjorie!E7</f>
        <v>4</v>
      </c>
      <c r="D5" s="59">
        <f>Marjorie!F7</f>
        <v>12</v>
      </c>
      <c r="E5" s="59">
        <f>Marjorie!G7</f>
        <v>33</v>
      </c>
      <c r="F5" s="156">
        <f>Marjorie!H7</f>
        <v>60</v>
      </c>
    </row>
    <row r="6" spans="1:6">
      <c r="A6" s="52" t="s">
        <v>21</v>
      </c>
      <c r="B6" s="156">
        <f>Marjorie!D8</f>
        <v>65</v>
      </c>
      <c r="C6" s="59">
        <f>Marjorie!E8</f>
        <v>14</v>
      </c>
      <c r="D6" s="59">
        <f>Marjorie!F8</f>
        <v>21</v>
      </c>
      <c r="E6" s="59">
        <f>Marjorie!G8</f>
        <v>7</v>
      </c>
      <c r="F6" s="59">
        <f>Marjorie!H8</f>
        <v>2</v>
      </c>
    </row>
    <row r="7" spans="1:6" ht="24">
      <c r="A7" s="58" t="s">
        <v>46</v>
      </c>
      <c r="B7" s="59">
        <f>Marjorie!D9</f>
        <v>2</v>
      </c>
      <c r="C7" s="59">
        <f>Marjorie!E9</f>
        <v>3</v>
      </c>
      <c r="D7" s="59">
        <f>Marjorie!F9</f>
        <v>19</v>
      </c>
      <c r="E7" s="156">
        <f>Marjorie!G9</f>
        <v>86</v>
      </c>
      <c r="F7" s="59">
        <f>Marjorie!H9</f>
        <v>1</v>
      </c>
    </row>
    <row r="8" spans="1:6">
      <c r="A8" s="52" t="s">
        <v>24</v>
      </c>
      <c r="B8" s="59">
        <f>Marjorie!D10</f>
        <v>9</v>
      </c>
      <c r="C8" s="156">
        <f>Marjorie!E10</f>
        <v>62</v>
      </c>
      <c r="D8" s="59">
        <f>Marjorie!F10</f>
        <v>16</v>
      </c>
      <c r="E8" s="59">
        <f>Marjorie!G10</f>
        <v>15</v>
      </c>
      <c r="F8" s="59">
        <f>Marjorie!H10</f>
        <v>6</v>
      </c>
    </row>
    <row r="9" spans="1:6" ht="24">
      <c r="A9" s="53" t="s">
        <v>6</v>
      </c>
      <c r="B9" s="59">
        <f>Marjorie!D11</f>
        <v>14</v>
      </c>
      <c r="C9" s="59">
        <f>Marjorie!E11</f>
        <v>3</v>
      </c>
      <c r="D9" s="59">
        <f>Marjorie!F11</f>
        <v>7</v>
      </c>
      <c r="E9" s="59">
        <f>Marjorie!G11</f>
        <v>18</v>
      </c>
      <c r="F9" s="59">
        <f>Marjorie!H11</f>
        <v>4</v>
      </c>
    </row>
    <row r="10" spans="1:6">
      <c r="A10" s="52" t="s">
        <v>7</v>
      </c>
      <c r="B10" s="59">
        <f>Marjorie!D12</f>
        <v>15</v>
      </c>
      <c r="C10" s="59">
        <f>Marjorie!E12</f>
        <v>3</v>
      </c>
      <c r="D10" s="59">
        <f>Marjorie!F12</f>
        <v>8</v>
      </c>
      <c r="E10" s="59">
        <f>Marjorie!G12</f>
        <v>7</v>
      </c>
      <c r="F10" s="59">
        <f>Marjorie!H12</f>
        <v>0</v>
      </c>
    </row>
    <row r="11" spans="1:6" ht="24">
      <c r="A11" s="53" t="s">
        <v>47</v>
      </c>
      <c r="B11" s="59">
        <f>Marjorie!D13</f>
        <v>9</v>
      </c>
      <c r="C11" s="59">
        <f>Marjorie!E13</f>
        <v>0</v>
      </c>
      <c r="D11" s="59">
        <f>Marjorie!F13</f>
        <v>8</v>
      </c>
      <c r="E11" s="59">
        <f>Marjorie!G13</f>
        <v>15</v>
      </c>
      <c r="F11" s="59">
        <f>Marjorie!H13</f>
        <v>4</v>
      </c>
    </row>
    <row r="12" spans="1:6" ht="24">
      <c r="A12" s="148" t="s">
        <v>22</v>
      </c>
      <c r="B12" s="59">
        <f>Marjorie!D14</f>
        <v>17</v>
      </c>
      <c r="C12" s="59">
        <f>Marjorie!E14</f>
        <v>1</v>
      </c>
      <c r="D12" s="59">
        <f>Marjorie!F14</f>
        <v>5</v>
      </c>
      <c r="E12" s="59">
        <f>Marjorie!G14</f>
        <v>5</v>
      </c>
      <c r="F12" s="59">
        <f>Marjorie!H14</f>
        <v>2</v>
      </c>
    </row>
    <row r="13" spans="1:6" ht="24">
      <c r="A13" s="53" t="s">
        <v>23</v>
      </c>
      <c r="B13" s="59">
        <f>Marjorie!D15</f>
        <v>9</v>
      </c>
      <c r="C13" s="59">
        <f>Marjorie!E15</f>
        <v>1</v>
      </c>
      <c r="D13" s="59">
        <f>Marjorie!F15</f>
        <v>4</v>
      </c>
      <c r="E13" s="59">
        <f>Marjorie!G15</f>
        <v>14</v>
      </c>
      <c r="F13" s="59">
        <f>Marjorie!H15</f>
        <v>4</v>
      </c>
    </row>
    <row r="14" spans="1:6">
      <c r="A14" s="52" t="s">
        <v>25</v>
      </c>
      <c r="B14" s="59">
        <f>Marjorie!D16</f>
        <v>17</v>
      </c>
      <c r="C14" s="59">
        <f>Marjorie!E16</f>
        <v>4</v>
      </c>
      <c r="D14" s="59">
        <f>Marjorie!F16</f>
        <v>6</v>
      </c>
      <c r="E14" s="59">
        <f>Marjorie!G16</f>
        <v>4</v>
      </c>
      <c r="F14" s="59">
        <f>Marjorie!H16</f>
        <v>1</v>
      </c>
    </row>
    <row r="15" spans="1:6" ht="24">
      <c r="A15" s="53" t="s">
        <v>33</v>
      </c>
      <c r="B15" s="59">
        <f>Marjorie!D17</f>
        <v>8</v>
      </c>
      <c r="C15" s="59">
        <f>Marjorie!E17</f>
        <v>5</v>
      </c>
      <c r="D15" s="59">
        <f>Marjorie!F17</f>
        <v>6</v>
      </c>
      <c r="E15" s="59">
        <f>Marjorie!G17</f>
        <v>12</v>
      </c>
      <c r="F15" s="59">
        <f>Marjorie!H17</f>
        <v>5</v>
      </c>
    </row>
    <row r="16" spans="1:6">
      <c r="A16" s="52" t="s">
        <v>26</v>
      </c>
      <c r="B16" s="59">
        <f>Marjorie!D18</f>
        <v>17</v>
      </c>
      <c r="C16" s="59">
        <f>Marjorie!E18</f>
        <v>3</v>
      </c>
      <c r="D16" s="59">
        <f>Marjorie!F18</f>
        <v>3</v>
      </c>
      <c r="E16" s="59">
        <f>Marjorie!G18</f>
        <v>3</v>
      </c>
      <c r="F16" s="59">
        <f>Marjorie!H18</f>
        <v>1</v>
      </c>
    </row>
    <row r="17" spans="1:13" ht="24">
      <c r="A17" s="53" t="s">
        <v>42</v>
      </c>
      <c r="B17" s="59">
        <f>Marjorie!D19</f>
        <v>16</v>
      </c>
      <c r="C17" s="59">
        <f>Marjorie!E19</f>
        <v>3</v>
      </c>
      <c r="D17" s="59">
        <f>Marjorie!F19</f>
        <v>6</v>
      </c>
      <c r="E17" s="59">
        <f>Marjorie!G19</f>
        <v>3</v>
      </c>
      <c r="F17" s="59">
        <f>Marjorie!H19</f>
        <v>0</v>
      </c>
    </row>
    <row r="18" spans="1:13" ht="24">
      <c r="A18" s="52" t="s">
        <v>27</v>
      </c>
      <c r="B18" s="59">
        <f>Marjorie!D20</f>
        <v>11</v>
      </c>
      <c r="C18" s="59">
        <f>Marjorie!E20</f>
        <v>7</v>
      </c>
      <c r="D18" s="59">
        <f>Marjorie!F20</f>
        <v>7</v>
      </c>
      <c r="E18" s="59">
        <f>Marjorie!G20</f>
        <v>5</v>
      </c>
      <c r="F18" s="59">
        <f>Marjorie!H20</f>
        <v>2</v>
      </c>
    </row>
    <row r="23" spans="1:13">
      <c r="K23">
        <v>120</v>
      </c>
      <c r="L23">
        <v>667</v>
      </c>
      <c r="M23" s="161">
        <f>K23/L23</f>
        <v>0.17991004497751126</v>
      </c>
    </row>
    <row r="31" spans="1:13">
      <c r="A31" s="58" t="s">
        <v>5</v>
      </c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Anais</vt:lpstr>
      <vt:lpstr>Florian</vt:lpstr>
      <vt:lpstr>Marjorie</vt:lpstr>
      <vt:lpstr>Rémy</vt:lpstr>
      <vt:lpstr>Soutenance par indicateur</vt:lpstr>
      <vt:lpstr>Bilan note de Soutenance</vt:lpstr>
      <vt:lpstr>Exploitation RdP Anaïs</vt:lpstr>
      <vt:lpstr>Exploitation RdP Florian</vt:lpstr>
      <vt:lpstr>Exploitation RdP Marjorie</vt:lpstr>
      <vt:lpstr>Exploitation RdP Rémy</vt:lpstr>
      <vt:lpstr>Exploitation Soutenance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KESSENHEIMER Thierry</dc:creator>
  <cp:lastModifiedBy>cdtx</cp:lastModifiedBy>
  <cp:lastPrinted>2012-01-07T18:12:35Z</cp:lastPrinted>
  <dcterms:created xsi:type="dcterms:W3CDTF">2012-01-03T21:57:07Z</dcterms:created>
  <dcterms:modified xsi:type="dcterms:W3CDTF">2014-03-21T14:14:05Z</dcterms:modified>
</cp:coreProperties>
</file>